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1. Pete Bonds MIS 4-12-2022\1. Web Stocker D. 2. Calves Stockers Retained Ownerhsip 4-11-2022\"/>
    </mc:Choice>
  </mc:AlternateContent>
  <xr:revisionPtr revIDLastSave="0" documentId="13_ncr:1_{71B2958F-80EE-4294-AF84-5348BF115608}" xr6:coauthVersionLast="47" xr6:coauthVersionMax="47" xr10:uidLastSave="{00000000-0000-0000-0000-000000000000}"/>
  <bookViews>
    <workbookView xWindow="-103" yWindow="-103" windowWidth="16663" windowHeight="8863" tabRatio="1000" xr2:uid="{00000000-000D-0000-FFFF-FFFF00000000}"/>
  </bookViews>
  <sheets>
    <sheet name="Description&amp;Health&amp;Feeding Cost" sheetId="3" r:id="rId1"/>
  </sheets>
  <definedNames>
    <definedName name="_xlnm.Print_Area" localSheetId="0">'Description&amp;Health&amp;Feeding Cost'!$B$1:$I$57</definedName>
  </definedName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3" l="1"/>
  <c r="H42" i="3"/>
  <c r="H41" i="3"/>
  <c r="H40" i="3"/>
  <c r="H39" i="3"/>
  <c r="E43" i="3"/>
  <c r="E42" i="3"/>
  <c r="E41" i="3"/>
  <c r="E40" i="3"/>
  <c r="F43" i="3"/>
  <c r="F42" i="3"/>
  <c r="F41" i="3"/>
  <c r="F40" i="3"/>
  <c r="G50" i="3" l="1"/>
  <c r="H50" i="3" s="1"/>
  <c r="G49" i="3"/>
  <c r="H49" i="3" s="1"/>
  <c r="G48" i="3"/>
  <c r="H48" i="3" s="1"/>
  <c r="H51" i="3" l="1"/>
  <c r="P43" i="3"/>
  <c r="O43" i="3"/>
  <c r="P42" i="3"/>
  <c r="O42" i="3"/>
  <c r="P41" i="3"/>
  <c r="O41" i="3"/>
  <c r="P40" i="3"/>
  <c r="O40" i="3"/>
  <c r="P39" i="3"/>
  <c r="O39" i="3"/>
  <c r="F38" i="3"/>
  <c r="P37" i="3"/>
  <c r="O37" i="3"/>
  <c r="M37" i="3"/>
  <c r="K37" i="3"/>
  <c r="F37" i="3"/>
  <c r="H37" i="3" s="1"/>
  <c r="I37" i="3" s="1"/>
  <c r="P36" i="3"/>
  <c r="O36" i="3"/>
  <c r="M36" i="3"/>
  <c r="K36" i="3"/>
  <c r="F36" i="3"/>
  <c r="H36" i="3" s="1"/>
  <c r="I36" i="3" s="1"/>
  <c r="P35" i="3"/>
  <c r="O35" i="3"/>
  <c r="M35" i="3"/>
  <c r="K35" i="3"/>
  <c r="F35" i="3"/>
  <c r="H35" i="3" s="1"/>
  <c r="P34" i="3"/>
  <c r="O34" i="3"/>
  <c r="M34" i="3"/>
  <c r="K34" i="3"/>
  <c r="F34" i="3"/>
  <c r="H34" i="3" s="1"/>
  <c r="H29" i="3"/>
  <c r="I29" i="3" s="1"/>
  <c r="H28" i="3"/>
  <c r="I28" i="3" s="1"/>
  <c r="H27" i="3"/>
  <c r="H26" i="3"/>
  <c r="H25" i="3"/>
  <c r="D13" i="3"/>
  <c r="E16" i="3"/>
  <c r="C15" i="3"/>
  <c r="E12" i="3"/>
  <c r="I43" i="3" l="1"/>
  <c r="F39" i="3"/>
  <c r="H12" i="3"/>
  <c r="H16" i="3" s="1"/>
  <c r="G45" i="3"/>
  <c r="F12" i="3"/>
  <c r="H30" i="3"/>
  <c r="C17" i="3"/>
  <c r="E38" i="3" s="1"/>
  <c r="E39" i="3" s="1"/>
  <c r="I41" i="3"/>
  <c r="I42" i="3"/>
  <c r="F45" i="3" l="1"/>
  <c r="H45" i="3"/>
  <c r="H54" i="3" s="1"/>
  <c r="G54" i="3" s="1"/>
  <c r="M40" i="3" l="1"/>
  <c r="K40" i="3"/>
  <c r="M41" i="3"/>
  <c r="K41" i="3"/>
  <c r="M42" i="3"/>
  <c r="K42" i="3"/>
  <c r="M39" i="3"/>
  <c r="K39" i="3"/>
  <c r="M43" i="3"/>
  <c r="K43" i="3"/>
  <c r="K45" i="3" l="1"/>
  <c r="M45" i="3"/>
  <c r="K25" i="3"/>
  <c r="I51" i="3" s="1"/>
  <c r="L54" i="3"/>
  <c r="I34" i="3" l="1"/>
  <c r="I35" i="3"/>
  <c r="I54" i="3"/>
  <c r="I25" i="3"/>
  <c r="I27" i="3"/>
  <c r="I30" i="3"/>
  <c r="I39" i="3"/>
  <c r="I26" i="3"/>
  <c r="I40" i="3"/>
  <c r="I45" i="3"/>
  <c r="M46" i="3"/>
  <c r="M51" i="3" s="1"/>
  <c r="I16" i="3"/>
  <c r="I13" i="3" l="1"/>
  <c r="F54" i="3" s="1"/>
</calcChain>
</file>

<file path=xl/sharedStrings.xml><?xml version="1.0" encoding="utf-8"?>
<sst xmlns="http://schemas.openxmlformats.org/spreadsheetml/2006/main" count="98" uniqueCount="77">
  <si>
    <t>Weight</t>
  </si>
  <si>
    <t>Lb./Head</t>
  </si>
  <si>
    <t>Total</t>
  </si>
  <si>
    <t>Lb./Day</t>
  </si>
  <si>
    <t>All cell in blue can be changes. Black cells have protected calculation equations.</t>
  </si>
  <si>
    <t>Weaning</t>
  </si>
  <si>
    <t>Days Fed</t>
  </si>
  <si>
    <t xml:space="preserve">Description </t>
  </si>
  <si>
    <t>Date Initiated</t>
  </si>
  <si>
    <t>Head Out</t>
  </si>
  <si>
    <t>Days</t>
  </si>
  <si>
    <t>Direct Costs</t>
  </si>
  <si>
    <t xml:space="preserve">Amount/Head </t>
  </si>
  <si>
    <t xml:space="preserve">Feed Cost </t>
  </si>
  <si>
    <t xml:space="preserve">   Feed or Nutrition Cost</t>
  </si>
  <si>
    <t>Lbs./Fed/Day</t>
  </si>
  <si>
    <t>Cost/Unit</t>
  </si>
  <si>
    <t xml:space="preserve"> Cost/Hd. In</t>
  </si>
  <si>
    <t xml:space="preserve">         DM</t>
  </si>
  <si>
    <t>Lb./DM./Day</t>
  </si>
  <si>
    <t xml:space="preserve"> $/ton DM</t>
  </si>
  <si>
    <t xml:space="preserve">      Processing &amp; Health</t>
  </si>
  <si>
    <t>Units/Per Hd.</t>
  </si>
  <si>
    <t>Average Wt.</t>
  </si>
  <si>
    <t>% of Ave. Body Wt.</t>
  </si>
  <si>
    <t>Other</t>
  </si>
  <si>
    <t>Per Day</t>
  </si>
  <si>
    <t>Total Direct Costs - Feed and Health</t>
  </si>
  <si>
    <t>After preconditioning death loss &amp; marketing Shrink</t>
  </si>
  <si>
    <t xml:space="preserve">       Cost/Day</t>
  </si>
  <si>
    <t xml:space="preserve">      $/Ton</t>
  </si>
  <si>
    <t>As Fed</t>
  </si>
  <si>
    <t>Total Lb. Feed</t>
  </si>
  <si>
    <t xml:space="preserve"> Feed Use and  Subtotal Feed Cost</t>
  </si>
  <si>
    <t>Description of calf vaccinations, processing and health</t>
  </si>
  <si>
    <t>Cost/Lbs.</t>
  </si>
  <si>
    <t>Days in the program</t>
  </si>
  <si>
    <t>Out Date</t>
  </si>
  <si>
    <t>Head In</t>
  </si>
  <si>
    <t>Description of Vac. Program</t>
  </si>
  <si>
    <t>Total Gain</t>
  </si>
  <si>
    <t>Description of Cattle and Performance</t>
  </si>
  <si>
    <t xml:space="preserve">  Subtotal Processing &amp; Health Cost</t>
  </si>
  <si>
    <t>Preweaning Vacc &amp; Worm</t>
  </si>
  <si>
    <t xml:space="preserve">  Out Weight</t>
  </si>
  <si>
    <t xml:space="preserve"> Death Loss Hd.</t>
  </si>
  <si>
    <t>Net Gain</t>
  </si>
  <si>
    <t>Total Head Days</t>
  </si>
  <si>
    <t>% of TUC</t>
  </si>
  <si>
    <t>TUC See Sheet 2</t>
  </si>
  <si>
    <t>Feed &amp; Health</t>
  </si>
  <si>
    <t xml:space="preserve"> Feed/Hd. IN</t>
  </si>
  <si>
    <t>% of Costs</t>
  </si>
  <si>
    <t>Ration Description</t>
  </si>
  <si>
    <t>Total Cost of Feed</t>
  </si>
  <si>
    <t>Receiving Ration</t>
  </si>
  <si>
    <t>Free Choice Hay</t>
  </si>
  <si>
    <t>Or Total Feed Expected to be Fed</t>
  </si>
  <si>
    <t>*Gain adjusted for death loss and sales shrink if cattle are sold.</t>
  </si>
  <si>
    <t xml:space="preserve">   After Shrink</t>
  </si>
  <si>
    <t>Net Wt. Out</t>
  </si>
  <si>
    <t>Grazing Cost For Stockers</t>
  </si>
  <si>
    <t>Grazing Description</t>
  </si>
  <si>
    <t xml:space="preserve">     Cost/AUM</t>
  </si>
  <si>
    <t>Grazing Use and  Subtotal Grazing Cost</t>
  </si>
  <si>
    <t xml:space="preserve">   AUM/Head</t>
  </si>
  <si>
    <t xml:space="preserve">Calves or Stocker/Feeder Description of Health and Feed Direct Costs  Per Head </t>
  </si>
  <si>
    <t>Cost Of Gain</t>
  </si>
  <si>
    <t>Death Loss %</t>
  </si>
  <si>
    <t>Sick treatment 10%</t>
  </si>
  <si>
    <t>Gain (ADG)*</t>
  </si>
  <si>
    <t>Total Feed - Lb.</t>
  </si>
  <si>
    <t xml:space="preserve">Initial </t>
  </si>
  <si>
    <t>Version 4-10-2022</t>
  </si>
  <si>
    <t>Ranch Name</t>
  </si>
  <si>
    <t>Cattle description</t>
  </si>
  <si>
    <t>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</si>
</sst>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_);_(* \(#,##0\);_(* &quot;-&quot;??_);_(@_)"/>
    <numFmt numFmtId="167" formatCode="[$-409]d\-mmm\-yy;@"/>
    <numFmt numFmtId="168" formatCode="_(* #,##0.000_);_(* \(#,##0.000\);_(* &quot;-&quot;??_);_(@_)"/>
    <numFmt numFmtId="169" formatCode="_(* #,##0.0_);_(* \(#,##0.0\);_(* &quot;-&quot;??_);_(@_)"/>
    <numFmt numFmtId="170" formatCode="0.0%"/>
    <numFmt numFmtId="171" formatCode="&quot;$&quot;#,##0"/>
  </numFmts>
  <fonts count="20"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rgb="FF2D07B9"/>
      <name val="Arial"/>
      <family val="2"/>
    </font>
    <font>
      <sz val="12"/>
      <color rgb="FF0000FF"/>
      <name val="Arial"/>
      <family val="2"/>
    </font>
    <font>
      <sz val="12"/>
      <color rgb="FF0070C0"/>
      <name val="Arial"/>
      <family val="2"/>
    </font>
    <font>
      <b/>
      <sz val="11"/>
      <name val="Arial"/>
      <family val="2"/>
    </font>
    <font>
      <sz val="11"/>
      <color rgb="FF2D07B9"/>
      <name val="Arial"/>
      <family val="2"/>
    </font>
    <font>
      <sz val="10"/>
      <color rgb="FF0070C0"/>
      <name val="Arial"/>
      <family val="2"/>
    </font>
    <font>
      <b/>
      <sz val="12"/>
      <color indexed="12"/>
      <name val="Arial"/>
      <family val="2"/>
    </font>
    <font>
      <sz val="12"/>
      <color rgb="FF0066FF"/>
      <name val="Arial"/>
      <family val="2"/>
    </font>
    <font>
      <b/>
      <sz val="12"/>
      <color rgb="FF0000FF"/>
      <name val="Arial"/>
      <family val="2"/>
    </font>
    <font>
      <sz val="8"/>
      <name val="Arial"/>
      <family val="2"/>
    </font>
    <font>
      <sz val="12"/>
      <color rgb="FF3333FF"/>
      <name val="Arial"/>
      <family val="2"/>
    </font>
    <font>
      <sz val="11"/>
      <color rgb="FF3333FF"/>
      <name val="Arial"/>
      <family val="2"/>
    </font>
    <font>
      <sz val="10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6" fillId="0" borderId="0" xfId="0" applyFont="1"/>
    <xf numFmtId="2" fontId="3" fillId="0" borderId="0" xfId="0" applyNumberFormat="1" applyFont="1"/>
    <xf numFmtId="164" fontId="3" fillId="2" borderId="0" xfId="0" applyNumberFormat="1" applyFont="1" applyFill="1"/>
    <xf numFmtId="0" fontId="3" fillId="0" borderId="0" xfId="0" applyFont="1" applyProtection="1">
      <protection locked="0"/>
    </xf>
    <xf numFmtId="0" fontId="0" fillId="0" borderId="0" xfId="0" applyBorder="1" applyAlignme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0" borderId="1" xfId="0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" fontId="3" fillId="0" borderId="0" xfId="0" applyNumberFormat="1" applyFont="1"/>
    <xf numFmtId="166" fontId="3" fillId="0" borderId="0" xfId="1" applyNumberFormat="1" applyFont="1"/>
    <xf numFmtId="168" fontId="3" fillId="0" borderId="0" xfId="0" applyNumberFormat="1" applyFont="1"/>
    <xf numFmtId="43" fontId="3" fillId="0" borderId="0" xfId="0" applyNumberFormat="1" applyFont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165" fontId="8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164" fontId="8" fillId="2" borderId="0" xfId="0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165" fontId="8" fillId="0" borderId="1" xfId="0" applyNumberFormat="1" applyFont="1" applyBorder="1" applyProtection="1">
      <protection locked="0"/>
    </xf>
    <xf numFmtId="165" fontId="3" fillId="0" borderId="0" xfId="0" applyNumberFormat="1" applyFont="1" applyProtection="1"/>
    <xf numFmtId="0" fontId="14" fillId="0" borderId="0" xfId="0" applyFont="1" applyBorder="1" applyAlignment="1"/>
    <xf numFmtId="165" fontId="8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167" fontId="0" fillId="0" borderId="0" xfId="0" applyNumberFormat="1"/>
    <xf numFmtId="167" fontId="1" fillId="0" borderId="0" xfId="0" applyNumberFormat="1" applyFont="1" applyBorder="1" applyProtection="1"/>
    <xf numFmtId="166" fontId="1" fillId="0" borderId="0" xfId="1" applyNumberFormat="1" applyFont="1"/>
    <xf numFmtId="166" fontId="3" fillId="0" borderId="0" xfId="0" applyNumberFormat="1" applyFont="1"/>
    <xf numFmtId="0" fontId="3" fillId="0" borderId="0" xfId="0" applyFont="1" applyBorder="1" applyAlignment="1" applyProtection="1">
      <protection locked="0"/>
    </xf>
    <xf numFmtId="164" fontId="1" fillId="0" borderId="0" xfId="0" applyNumberFormat="1" applyFont="1" applyProtection="1"/>
    <xf numFmtId="0" fontId="3" fillId="0" borderId="0" xfId="0" applyFont="1" applyAlignment="1" applyProtection="1">
      <alignment horizontal="right"/>
      <protection locked="0"/>
    </xf>
    <xf numFmtId="0" fontId="13" fillId="0" borderId="7" xfId="0" applyFont="1" applyBorder="1" applyProtection="1">
      <protection locked="0"/>
    </xf>
    <xf numFmtId="0" fontId="1" fillId="0" borderId="0" xfId="0" applyFont="1" applyBorder="1" applyAlignment="1">
      <alignment horizontal="left"/>
    </xf>
    <xf numFmtId="167" fontId="8" fillId="0" borderId="5" xfId="0" applyNumberFormat="1" applyFont="1" applyBorder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3" fillId="0" borderId="6" xfId="0" applyFont="1" applyBorder="1" applyProtection="1">
      <protection locked="0"/>
    </xf>
    <xf numFmtId="1" fontId="1" fillId="0" borderId="2" xfId="0" applyNumberFormat="1" applyFont="1" applyBorder="1" applyProtection="1"/>
    <xf numFmtId="2" fontId="3" fillId="0" borderId="0" xfId="0" applyNumberFormat="1" applyFont="1" applyBorder="1" applyProtection="1"/>
    <xf numFmtId="0" fontId="1" fillId="0" borderId="0" xfId="0" applyFont="1" applyBorder="1" applyAlignment="1" applyProtection="1">
      <protection locked="0"/>
    </xf>
    <xf numFmtId="166" fontId="0" fillId="0" borderId="0" xfId="1" applyNumberFormat="1" applyFont="1" applyBorder="1" applyAlignment="1"/>
    <xf numFmtId="170" fontId="1" fillId="0" borderId="0" xfId="2" applyNumberFormat="1" applyFont="1" applyProtection="1"/>
    <xf numFmtId="0" fontId="6" fillId="0" borderId="0" xfId="0" applyFont="1" applyAlignment="1" applyProtection="1">
      <alignment horizontal="left"/>
      <protection locked="0"/>
    </xf>
    <xf numFmtId="2" fontId="1" fillId="0" borderId="0" xfId="0" applyNumberFormat="1" applyFont="1"/>
    <xf numFmtId="164" fontId="1" fillId="0" borderId="0" xfId="0" applyNumberFormat="1" applyFont="1"/>
    <xf numFmtId="0" fontId="10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171" fontId="8" fillId="0" borderId="0" xfId="0" applyNumberFormat="1" applyFont="1" applyProtection="1">
      <protection locked="0"/>
    </xf>
    <xf numFmtId="169" fontId="5" fillId="0" borderId="0" xfId="1" applyNumberFormat="1" applyFont="1" applyProtection="1"/>
    <xf numFmtId="0" fontId="1" fillId="2" borderId="0" xfId="0" applyFont="1" applyFill="1"/>
    <xf numFmtId="170" fontId="3" fillId="2" borderId="0" xfId="2" applyNumberFormat="1" applyFont="1" applyFill="1" applyProtection="1"/>
    <xf numFmtId="10" fontId="1" fillId="0" borderId="0" xfId="2" applyNumberFormat="1" applyFont="1"/>
    <xf numFmtId="0" fontId="16" fillId="0" borderId="0" xfId="0" applyFont="1"/>
    <xf numFmtId="9" fontId="7" fillId="0" borderId="0" xfId="2" applyFont="1"/>
    <xf numFmtId="169" fontId="7" fillId="0" borderId="0" xfId="1" applyNumberFormat="1" applyFont="1" applyProtection="1"/>
    <xf numFmtId="1" fontId="1" fillId="0" borderId="0" xfId="0" applyNumberFormat="1" applyFont="1" applyBorder="1" applyProtection="1"/>
    <xf numFmtId="0" fontId="3" fillId="0" borderId="0" xfId="0" applyFont="1" applyBorder="1" applyAlignment="1" applyProtection="1">
      <alignment wrapText="1"/>
      <protection locked="0"/>
    </xf>
    <xf numFmtId="1" fontId="3" fillId="0" borderId="0" xfId="0" applyNumberFormat="1" applyFont="1" applyProtection="1"/>
    <xf numFmtId="164" fontId="3" fillId="0" borderId="0" xfId="0" applyNumberFormat="1" applyFont="1"/>
    <xf numFmtId="0" fontId="10" fillId="2" borderId="0" xfId="0" applyFont="1" applyFill="1" applyAlignment="1" applyProtection="1">
      <alignment horizontal="left"/>
      <protection locked="0"/>
    </xf>
    <xf numFmtId="0" fontId="0" fillId="2" borderId="0" xfId="0" applyFill="1"/>
    <xf numFmtId="0" fontId="18" fillId="0" borderId="0" xfId="0" applyFont="1" applyAlignment="1" applyProtection="1">
      <alignment horizontal="left"/>
      <protection locked="0"/>
    </xf>
    <xf numFmtId="0" fontId="10" fillId="0" borderId="0" xfId="0" applyFont="1"/>
    <xf numFmtId="165" fontId="10" fillId="0" borderId="0" xfId="0" applyNumberFormat="1" applyFont="1" applyProtection="1">
      <protection locked="0"/>
    </xf>
    <xf numFmtId="169" fontId="3" fillId="0" borderId="0" xfId="1" applyNumberFormat="1" applyFont="1" applyProtection="1"/>
    <xf numFmtId="2" fontId="1" fillId="0" borderId="0" xfId="1" applyNumberFormat="1" applyFont="1" applyProtection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 applyFont="1" applyProtection="1"/>
    <xf numFmtId="165" fontId="3" fillId="0" borderId="0" xfId="1" applyNumberFormat="1" applyFont="1" applyProtection="1"/>
    <xf numFmtId="1" fontId="8" fillId="0" borderId="0" xfId="0" applyNumberFormat="1" applyFont="1" applyProtection="1">
      <protection locked="0"/>
    </xf>
    <xf numFmtId="1" fontId="3" fillId="0" borderId="0" xfId="1" applyNumberFormat="1" applyFont="1" applyProtection="1"/>
    <xf numFmtId="1" fontId="1" fillId="0" borderId="0" xfId="0" applyNumberFormat="1" applyFont="1" applyProtection="1"/>
    <xf numFmtId="1" fontId="3" fillId="0" borderId="0" xfId="1" applyNumberFormat="1" applyFont="1"/>
    <xf numFmtId="165" fontId="3" fillId="2" borderId="0" xfId="0" applyNumberFormat="1" applyFont="1" applyFill="1"/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4" fillId="0" borderId="4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17" fillId="0" borderId="4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3333FF"/>
      <color rgb="FFCCFFCC"/>
      <color rgb="FF2D0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723899</xdr:colOff>
      <xdr:row>4</xdr:row>
      <xdr:rowOff>0</xdr:rowOff>
    </xdr:from>
    <xdr:to>
      <xdr:col>11</xdr:col>
      <xdr:colOff>560614</xdr:colOff>
      <xdr:row>5</xdr:row>
      <xdr:rowOff>190501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A2159418-BBD6-412C-BB93-8C62E748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328" y="615043"/>
          <a:ext cx="1404257" cy="38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workbookViewId="0"/>
  </sheetViews>
  <sheetFormatPr defaultRowHeight="15"/>
  <cols>
    <col min="1" max="1" width="3.75" customWidth="1"/>
    <col min="2" max="2" width="18.0625" customWidth="1"/>
    <col min="3" max="3" width="12" customWidth="1"/>
    <col min="4" max="4" width="12.75" customWidth="1"/>
    <col min="6" max="6" width="12.6875" customWidth="1"/>
    <col min="7" max="7" width="13.75" customWidth="1"/>
    <col min="8" max="8" width="10.25" customWidth="1"/>
  </cols>
  <sheetData>
    <row r="1" spans="1:16" ht="17.600000000000001">
      <c r="A1" s="4"/>
      <c r="B1" s="101" t="s">
        <v>66</v>
      </c>
      <c r="C1" s="102"/>
      <c r="D1" s="102"/>
      <c r="E1" s="102"/>
      <c r="F1" s="102"/>
      <c r="G1" s="102"/>
      <c r="H1" s="102"/>
      <c r="I1" s="102"/>
      <c r="J1" s="4"/>
      <c r="K1" s="4"/>
      <c r="L1" s="4"/>
      <c r="M1" s="4"/>
      <c r="N1" s="4"/>
      <c r="O1" s="4"/>
      <c r="P1" s="4"/>
    </row>
    <row r="2" spans="1:16" ht="17.600000000000001">
      <c r="A2" s="4"/>
      <c r="B2" s="87"/>
      <c r="C2" s="88"/>
      <c r="D2" s="88"/>
      <c r="E2" s="88"/>
      <c r="F2" s="88"/>
      <c r="G2" s="88"/>
      <c r="H2" s="88"/>
      <c r="I2" s="88"/>
      <c r="J2" s="4"/>
      <c r="K2" s="4"/>
      <c r="L2" s="4"/>
      <c r="M2" s="4"/>
      <c r="N2" s="4"/>
      <c r="O2" s="4"/>
      <c r="P2" s="4"/>
    </row>
    <row r="3" spans="1:16" ht="15.45">
      <c r="A3" s="4"/>
      <c r="B3" s="57" t="s">
        <v>74</v>
      </c>
      <c r="C3" s="54"/>
      <c r="D3" s="54"/>
      <c r="E3" s="54"/>
      <c r="G3" s="96" t="s">
        <v>76</v>
      </c>
      <c r="H3" s="19">
        <v>0</v>
      </c>
      <c r="I3" s="54"/>
      <c r="J3" s="4"/>
      <c r="K3" s="4"/>
      <c r="L3" s="4"/>
      <c r="M3" s="4"/>
      <c r="N3" s="4"/>
      <c r="O3" s="4"/>
      <c r="P3" s="4"/>
    </row>
    <row r="4" spans="1:16" ht="15.45">
      <c r="A4" s="4"/>
      <c r="B4" s="49"/>
      <c r="C4" s="88"/>
      <c r="D4" s="88"/>
      <c r="E4" s="88"/>
      <c r="F4" s="88"/>
      <c r="G4" s="88"/>
      <c r="H4" s="88"/>
      <c r="I4" s="88"/>
      <c r="J4" s="4"/>
      <c r="K4" s="4"/>
      <c r="L4" s="4"/>
      <c r="M4" s="4"/>
      <c r="N4" s="4"/>
      <c r="O4" s="4"/>
      <c r="P4" s="4"/>
    </row>
    <row r="5" spans="1:16" ht="15.45">
      <c r="A5" s="4"/>
      <c r="B5" s="108" t="s">
        <v>75</v>
      </c>
      <c r="C5" s="109"/>
      <c r="D5" s="57">
        <v>0</v>
      </c>
      <c r="E5" s="40" t="s">
        <v>36</v>
      </c>
      <c r="F5" s="41"/>
      <c r="G5" s="3" t="s">
        <v>8</v>
      </c>
      <c r="H5" s="19">
        <v>0</v>
      </c>
      <c r="I5" s="73"/>
      <c r="J5" s="4"/>
      <c r="K5" s="4"/>
      <c r="L5" s="4"/>
      <c r="M5" s="4"/>
      <c r="N5" s="4"/>
      <c r="O5" s="4"/>
      <c r="P5" s="4"/>
    </row>
    <row r="6" spans="1:16" ht="15.45">
      <c r="A6" s="4"/>
      <c r="B6" s="4"/>
      <c r="C6" s="48"/>
      <c r="D6" s="49"/>
      <c r="E6" s="50"/>
      <c r="F6" s="41"/>
      <c r="G6" s="3"/>
      <c r="H6" s="51"/>
      <c r="J6" s="4"/>
      <c r="K6" s="4"/>
      <c r="L6" s="4"/>
      <c r="M6" s="4"/>
      <c r="N6" s="4"/>
      <c r="O6" s="4"/>
      <c r="P6" s="4"/>
    </row>
    <row r="7" spans="1:16" ht="15.45">
      <c r="A7" s="4"/>
      <c r="B7" s="3" t="s">
        <v>39</v>
      </c>
      <c r="D7" s="103"/>
      <c r="E7" s="104"/>
      <c r="F7" s="104"/>
      <c r="G7" s="104"/>
      <c r="H7" s="105"/>
      <c r="I7" s="11"/>
      <c r="K7" t="s">
        <v>73</v>
      </c>
      <c r="L7" s="4"/>
      <c r="M7" s="4"/>
      <c r="N7" s="4"/>
      <c r="O7" s="4"/>
      <c r="P7" s="4"/>
    </row>
    <row r="8" spans="1:16" ht="15.45">
      <c r="A8" s="4"/>
      <c r="B8" s="3"/>
      <c r="D8" s="52"/>
      <c r="E8" s="53"/>
      <c r="F8" s="53"/>
      <c r="G8" s="53"/>
      <c r="H8" s="53"/>
      <c r="I8" s="11"/>
      <c r="L8" s="4"/>
      <c r="M8" s="4"/>
      <c r="N8" s="4"/>
      <c r="O8" s="4"/>
      <c r="P8" s="4"/>
    </row>
    <row r="9" spans="1:16" ht="15.45">
      <c r="A9" s="4"/>
      <c r="B9" s="46" t="s">
        <v>41</v>
      </c>
      <c r="C9" s="37"/>
      <c r="D9" s="37"/>
      <c r="E9" s="37"/>
      <c r="F9" s="37"/>
      <c r="G9" s="37"/>
      <c r="H9" s="37"/>
      <c r="I9" s="37"/>
      <c r="L9" s="4"/>
      <c r="M9" s="4"/>
      <c r="N9" s="4"/>
      <c r="O9" s="4"/>
      <c r="P9" s="4"/>
    </row>
    <row r="10" spans="1:16" ht="15.45">
      <c r="A10" s="4"/>
      <c r="B10" s="4"/>
      <c r="C10" s="12"/>
      <c r="D10" s="14" t="s">
        <v>72</v>
      </c>
      <c r="E10" s="14"/>
      <c r="F10" s="12"/>
      <c r="G10" s="77" t="s">
        <v>59</v>
      </c>
      <c r="H10" s="15" t="s">
        <v>60</v>
      </c>
      <c r="I10" s="3" t="s">
        <v>46</v>
      </c>
      <c r="L10" s="4"/>
      <c r="M10" s="4"/>
      <c r="N10" s="4"/>
      <c r="O10" s="4"/>
      <c r="P10" s="4"/>
    </row>
    <row r="11" spans="1:16" ht="15.45">
      <c r="A11" s="4"/>
      <c r="C11" s="16" t="s">
        <v>38</v>
      </c>
      <c r="D11" s="14" t="s">
        <v>0</v>
      </c>
      <c r="E11" s="14" t="s">
        <v>6</v>
      </c>
      <c r="F11" s="4" t="s">
        <v>37</v>
      </c>
      <c r="G11" s="17" t="s">
        <v>70</v>
      </c>
      <c r="H11" s="10" t="s">
        <v>1</v>
      </c>
      <c r="I11" s="10" t="s">
        <v>1</v>
      </c>
      <c r="L11" s="4"/>
      <c r="M11" s="4"/>
      <c r="N11" s="4"/>
      <c r="O11" s="4"/>
      <c r="P11" s="4"/>
    </row>
    <row r="12" spans="1:16" ht="15.45">
      <c r="A12" s="4"/>
      <c r="B12" s="3" t="s">
        <v>7</v>
      </c>
      <c r="C12" s="18">
        <v>0</v>
      </c>
      <c r="D12" s="18">
        <v>0</v>
      </c>
      <c r="E12" s="58">
        <f>D5</f>
        <v>0</v>
      </c>
      <c r="F12" s="42">
        <f>C15+E12</f>
        <v>0</v>
      </c>
      <c r="G12" s="18">
        <v>0</v>
      </c>
      <c r="H12" s="85">
        <f>D12+(E12*G12)</f>
        <v>0</v>
      </c>
      <c r="L12" s="4"/>
      <c r="M12" s="4"/>
      <c r="N12" s="4"/>
      <c r="O12" s="4"/>
      <c r="P12" s="4"/>
    </row>
    <row r="13" spans="1:16" ht="15.45">
      <c r="A13" s="4"/>
      <c r="B13" s="3" t="s">
        <v>2</v>
      </c>
      <c r="C13" s="39"/>
      <c r="D13" s="94">
        <f>C12*D12</f>
        <v>0</v>
      </c>
      <c r="E13" s="76"/>
      <c r="F13" s="42"/>
      <c r="G13" s="59"/>
      <c r="H13" s="75"/>
      <c r="I13" s="36">
        <f>IF(C12=0,0,I16/C12)</f>
        <v>0</v>
      </c>
      <c r="L13" s="4"/>
      <c r="M13" s="4"/>
      <c r="N13" s="4"/>
      <c r="O13" s="4"/>
      <c r="P13" s="4"/>
    </row>
    <row r="14" spans="1:16" ht="15.45">
      <c r="A14" s="4"/>
      <c r="B14" s="3"/>
      <c r="C14" s="39"/>
      <c r="D14" s="39"/>
      <c r="E14" s="76"/>
      <c r="F14" s="42"/>
      <c r="G14" s="59"/>
      <c r="H14" s="75"/>
      <c r="I14" s="36"/>
      <c r="L14" s="4"/>
      <c r="M14" s="4"/>
      <c r="N14" s="4"/>
      <c r="O14" s="4"/>
      <c r="P14" s="4"/>
    </row>
    <row r="15" spans="1:16" ht="15.45">
      <c r="A15" s="4"/>
      <c r="B15" s="3" t="s">
        <v>8</v>
      </c>
      <c r="C15" s="43">
        <f>H5</f>
        <v>0</v>
      </c>
      <c r="D15" s="2" t="s">
        <v>45</v>
      </c>
      <c r="E15" s="3" t="s">
        <v>9</v>
      </c>
      <c r="F15" s="4"/>
      <c r="G15" s="21"/>
      <c r="H15" s="83" t="s">
        <v>44</v>
      </c>
      <c r="I15" s="8" t="s">
        <v>40</v>
      </c>
      <c r="L15" s="4"/>
      <c r="M15" s="4"/>
      <c r="N15" s="4"/>
      <c r="O15" s="4"/>
      <c r="P15" s="4"/>
    </row>
    <row r="16" spans="1:16" ht="15.45">
      <c r="A16" s="4"/>
      <c r="B16" s="4" t="s">
        <v>68</v>
      </c>
      <c r="D16" s="35">
        <v>0</v>
      </c>
      <c r="E16" s="78">
        <f>C12-D16</f>
        <v>0</v>
      </c>
      <c r="F16" s="74"/>
      <c r="H16" s="22">
        <f>E16*H12</f>
        <v>0</v>
      </c>
      <c r="I16" s="45">
        <f>H16-D13</f>
        <v>0</v>
      </c>
      <c r="L16" s="4"/>
      <c r="M16" s="4"/>
      <c r="N16" s="4"/>
      <c r="O16" s="4"/>
      <c r="P16" s="4"/>
    </row>
    <row r="17" spans="1:16">
      <c r="A17" s="4"/>
      <c r="B17" s="60" t="s">
        <v>47</v>
      </c>
      <c r="C17" s="61">
        <f>C12*E12</f>
        <v>0</v>
      </c>
      <c r="D17" s="11"/>
      <c r="E17" s="11"/>
      <c r="G17" s="11"/>
      <c r="H17" s="11"/>
      <c r="I17" s="11"/>
      <c r="J17" s="4"/>
      <c r="K17" s="4"/>
      <c r="L17" s="4"/>
      <c r="M17" s="4"/>
      <c r="N17" s="4"/>
      <c r="O17" s="4"/>
      <c r="P17" s="4"/>
    </row>
    <row r="18" spans="1:16" ht="15.45">
      <c r="A18" s="4"/>
      <c r="B18" s="3" t="s">
        <v>34</v>
      </c>
      <c r="C18" s="12"/>
      <c r="D18" s="12"/>
      <c r="E18" s="12"/>
      <c r="F18" s="110"/>
      <c r="G18" s="111"/>
      <c r="H18" s="111"/>
      <c r="I18" s="112"/>
      <c r="J18" s="13"/>
      <c r="K18" s="12"/>
      <c r="L18" s="4"/>
      <c r="M18" s="4"/>
      <c r="N18" s="4"/>
      <c r="O18" s="4"/>
      <c r="P18" s="4"/>
    </row>
    <row r="19" spans="1:16">
      <c r="A19" s="4"/>
      <c r="B19" s="106"/>
      <c r="C19" s="106"/>
      <c r="D19" s="106"/>
      <c r="E19" s="106"/>
      <c r="F19" s="106"/>
      <c r="G19" s="106"/>
      <c r="H19" s="106"/>
      <c r="I19" s="106"/>
      <c r="J19" s="13"/>
      <c r="K19" s="12"/>
      <c r="L19" s="4"/>
      <c r="M19" s="4"/>
      <c r="N19" s="4"/>
      <c r="O19" s="4"/>
      <c r="P19" s="4"/>
    </row>
    <row r="20" spans="1:16">
      <c r="A20" s="4"/>
      <c r="B20" s="107"/>
      <c r="C20" s="107"/>
      <c r="D20" s="107"/>
      <c r="E20" s="107"/>
      <c r="F20" s="107"/>
      <c r="G20" s="107"/>
      <c r="H20" s="107"/>
      <c r="I20" s="107"/>
      <c r="J20" s="12"/>
      <c r="K20" s="34" t="s">
        <v>4</v>
      </c>
      <c r="L20" s="4"/>
      <c r="M20" s="4"/>
      <c r="N20" s="4"/>
      <c r="O20" s="4"/>
      <c r="P20" s="4"/>
    </row>
    <row r="21" spans="1:16">
      <c r="A21" s="4"/>
      <c r="B21" s="106"/>
      <c r="C21" s="106"/>
      <c r="D21" s="106"/>
      <c r="E21" s="106"/>
      <c r="F21" s="106"/>
      <c r="G21" s="106"/>
      <c r="H21" s="106"/>
      <c r="I21" s="106"/>
      <c r="J21" s="12"/>
      <c r="K21" s="12"/>
      <c r="L21" s="4"/>
      <c r="M21" s="4"/>
      <c r="N21" s="4"/>
      <c r="O21" s="4"/>
      <c r="P21" s="4"/>
    </row>
    <row r="22" spans="1:16">
      <c r="A22" s="4"/>
      <c r="B22" s="100"/>
      <c r="C22" s="100"/>
      <c r="D22" s="100"/>
      <c r="E22" s="100"/>
      <c r="F22" s="100"/>
      <c r="G22" s="100"/>
      <c r="H22" s="100"/>
      <c r="I22" s="100"/>
      <c r="J22" s="12"/>
      <c r="L22" s="4"/>
      <c r="M22" s="4"/>
      <c r="N22" s="4"/>
      <c r="O22" s="4"/>
      <c r="P22" s="4"/>
    </row>
    <row r="23" spans="1:16" ht="15.45">
      <c r="A23" s="4"/>
      <c r="B23" s="3" t="s">
        <v>11</v>
      </c>
      <c r="C23" s="37"/>
      <c r="D23" s="37"/>
      <c r="E23" s="37"/>
      <c r="F23" s="37"/>
      <c r="G23" s="37"/>
      <c r="H23" s="37"/>
      <c r="I23" s="5" t="s">
        <v>50</v>
      </c>
      <c r="J23" s="12"/>
      <c r="L23" s="4"/>
      <c r="M23" s="4"/>
      <c r="N23" s="4"/>
      <c r="O23" s="4"/>
      <c r="P23" s="4"/>
    </row>
    <row r="24" spans="1:16" ht="15.45">
      <c r="A24" s="4"/>
      <c r="B24" s="3" t="s">
        <v>21</v>
      </c>
      <c r="C24" s="20"/>
      <c r="D24" s="3" t="s">
        <v>22</v>
      </c>
      <c r="E24" s="3"/>
      <c r="F24" s="4"/>
      <c r="G24" s="26" t="s">
        <v>16</v>
      </c>
      <c r="H24" s="26" t="s">
        <v>17</v>
      </c>
      <c r="I24" s="4" t="s">
        <v>48</v>
      </c>
      <c r="J24" s="12"/>
      <c r="K24" s="34" t="s">
        <v>49</v>
      </c>
      <c r="L24" s="4"/>
      <c r="M24" s="4"/>
      <c r="N24" s="4"/>
      <c r="O24" s="4"/>
      <c r="P24" s="4"/>
    </row>
    <row r="25" spans="1:16">
      <c r="A25" s="4"/>
      <c r="B25" s="97" t="s">
        <v>43</v>
      </c>
      <c r="C25" s="98"/>
      <c r="D25" s="28">
        <v>0</v>
      </c>
      <c r="E25" s="34"/>
      <c r="F25" s="34"/>
      <c r="G25" s="29">
        <v>0</v>
      </c>
      <c r="H25" s="47">
        <f t="shared" ref="H25:H29" si="0">D25*G25</f>
        <v>0</v>
      </c>
      <c r="I25" s="62" t="str">
        <f t="shared" ref="I25:I30" si="1">IF(H25=0,"  ",H25/$K$25)</f>
        <v xml:space="preserve">  </v>
      </c>
      <c r="J25" s="12"/>
      <c r="K25" s="47">
        <f>H54</f>
        <v>0</v>
      </c>
      <c r="L25" s="4"/>
      <c r="M25" s="4"/>
      <c r="N25" s="4"/>
      <c r="O25" s="4"/>
      <c r="P25" s="4"/>
    </row>
    <row r="26" spans="1:16">
      <c r="A26" s="4"/>
      <c r="B26" s="97" t="s">
        <v>5</v>
      </c>
      <c r="C26" s="98"/>
      <c r="D26" s="28">
        <v>0</v>
      </c>
      <c r="E26" s="34"/>
      <c r="F26" s="34"/>
      <c r="G26" s="29">
        <v>0</v>
      </c>
      <c r="H26" s="47">
        <f t="shared" si="0"/>
        <v>0</v>
      </c>
      <c r="I26" s="62" t="str">
        <f t="shared" si="1"/>
        <v xml:space="preserve">  </v>
      </c>
      <c r="J26" s="12"/>
      <c r="K26" s="12"/>
      <c r="L26" s="4"/>
      <c r="M26" s="4"/>
      <c r="N26" s="4"/>
      <c r="O26" s="4"/>
      <c r="P26" s="4"/>
    </row>
    <row r="27" spans="1:16">
      <c r="A27" s="4"/>
      <c r="B27" s="97" t="s">
        <v>69</v>
      </c>
      <c r="C27" s="98"/>
      <c r="D27" s="28">
        <v>0</v>
      </c>
      <c r="E27" s="34"/>
      <c r="F27" s="34"/>
      <c r="G27" s="29">
        <v>0</v>
      </c>
      <c r="H27" s="47">
        <f t="shared" si="0"/>
        <v>0</v>
      </c>
      <c r="I27" s="62" t="str">
        <f t="shared" si="1"/>
        <v xml:space="preserve">  </v>
      </c>
      <c r="J27" s="12"/>
      <c r="K27" s="12"/>
      <c r="L27" s="4"/>
      <c r="M27" s="4"/>
      <c r="N27" s="4"/>
      <c r="O27" s="4"/>
      <c r="P27" s="4"/>
    </row>
    <row r="28" spans="1:16">
      <c r="A28" s="4"/>
      <c r="B28" s="99" t="s">
        <v>25</v>
      </c>
      <c r="C28" s="99"/>
      <c r="D28" s="28">
        <v>0</v>
      </c>
      <c r="E28" s="20"/>
      <c r="F28" s="20"/>
      <c r="G28" s="29">
        <v>0</v>
      </c>
      <c r="H28" s="47">
        <f t="shared" si="0"/>
        <v>0</v>
      </c>
      <c r="I28" s="62" t="str">
        <f t="shared" si="1"/>
        <v xml:space="preserve">  </v>
      </c>
      <c r="J28" s="12"/>
      <c r="K28" s="12"/>
      <c r="L28" s="4"/>
      <c r="M28" s="4"/>
      <c r="N28" s="4"/>
      <c r="O28" s="4"/>
      <c r="P28" s="4"/>
    </row>
    <row r="29" spans="1:16">
      <c r="A29" s="4"/>
      <c r="B29" s="97" t="s">
        <v>25</v>
      </c>
      <c r="C29" s="98"/>
      <c r="D29" s="28">
        <v>0</v>
      </c>
      <c r="E29" s="20"/>
      <c r="F29" s="20"/>
      <c r="G29" s="29">
        <v>0</v>
      </c>
      <c r="H29" s="47">
        <f t="shared" si="0"/>
        <v>0</v>
      </c>
      <c r="I29" s="62" t="str">
        <f t="shared" si="1"/>
        <v xml:space="preserve">  </v>
      </c>
      <c r="J29" s="12"/>
      <c r="K29" s="12"/>
      <c r="L29" s="4"/>
      <c r="M29" s="4"/>
      <c r="N29" s="4"/>
      <c r="O29" s="4"/>
      <c r="P29" s="4"/>
    </row>
    <row r="30" spans="1:16" ht="15.45">
      <c r="A30" s="4"/>
      <c r="B30" s="6" t="s">
        <v>42</v>
      </c>
      <c r="C30" s="31"/>
      <c r="D30" s="31"/>
      <c r="E30" s="31"/>
      <c r="F30" s="31"/>
      <c r="G30" s="32"/>
      <c r="H30" s="9">
        <f>SUM(H25:H29)</f>
        <v>0</v>
      </c>
      <c r="I30" s="71" t="str">
        <f t="shared" si="1"/>
        <v xml:space="preserve">  </v>
      </c>
      <c r="J30" s="12"/>
      <c r="K30" s="12"/>
      <c r="L30" s="4"/>
      <c r="M30" s="4"/>
      <c r="N30" s="4"/>
      <c r="O30" s="4"/>
      <c r="P30" s="4"/>
    </row>
    <row r="31" spans="1:16" ht="15.45">
      <c r="A31" s="4"/>
      <c r="B31" s="4"/>
      <c r="D31" s="38"/>
      <c r="E31" s="20"/>
      <c r="F31" s="39"/>
      <c r="J31" s="12"/>
      <c r="K31" s="4" t="s">
        <v>28</v>
      </c>
      <c r="L31" s="44"/>
      <c r="M31" s="22"/>
      <c r="N31" s="44"/>
      <c r="O31" s="23"/>
      <c r="P31" s="24"/>
    </row>
    <row r="32" spans="1:16" ht="15.45">
      <c r="A32" s="4"/>
      <c r="B32" s="3"/>
      <c r="C32" s="12"/>
      <c r="D32" s="25" t="s">
        <v>12</v>
      </c>
      <c r="E32" s="26"/>
      <c r="F32" s="14" t="s">
        <v>2</v>
      </c>
      <c r="G32" s="54"/>
      <c r="H32" s="14" t="s">
        <v>2</v>
      </c>
      <c r="I32" s="5" t="s">
        <v>50</v>
      </c>
      <c r="J32" s="12"/>
      <c r="K32" s="12"/>
      <c r="L32" s="4"/>
      <c r="M32" s="4"/>
      <c r="N32" s="4"/>
      <c r="O32" s="4" t="s">
        <v>13</v>
      </c>
      <c r="P32" s="4" t="s">
        <v>31</v>
      </c>
    </row>
    <row r="33" spans="1:16" ht="15.45">
      <c r="A33" s="4"/>
      <c r="B33" s="3" t="s">
        <v>14</v>
      </c>
      <c r="C33" s="12"/>
      <c r="D33" s="27" t="s">
        <v>15</v>
      </c>
      <c r="E33" s="14" t="s">
        <v>10</v>
      </c>
      <c r="F33" s="14" t="s">
        <v>51</v>
      </c>
      <c r="G33" s="26" t="s">
        <v>35</v>
      </c>
      <c r="H33" s="26" t="s">
        <v>17</v>
      </c>
      <c r="I33" s="14" t="s">
        <v>52</v>
      </c>
      <c r="J33" s="12"/>
      <c r="K33" s="34" t="s">
        <v>3</v>
      </c>
      <c r="L33" s="4" t="s">
        <v>18</v>
      </c>
      <c r="M33" s="34" t="s">
        <v>19</v>
      </c>
      <c r="N33" s="4"/>
      <c r="O33" s="4" t="s">
        <v>20</v>
      </c>
      <c r="P33" s="4" t="s">
        <v>30</v>
      </c>
    </row>
    <row r="34" spans="1:16">
      <c r="A34" s="4"/>
      <c r="B34" s="82" t="s">
        <v>55</v>
      </c>
      <c r="C34" s="63"/>
      <c r="D34" s="28">
        <v>0</v>
      </c>
      <c r="E34" s="91">
        <v>0</v>
      </c>
      <c r="F34" s="89">
        <f>D34*E34</f>
        <v>0</v>
      </c>
      <c r="G34" s="29">
        <v>0</v>
      </c>
      <c r="H34" s="47">
        <f t="shared" ref="H34:H37" si="2">F34*G34</f>
        <v>0</v>
      </c>
      <c r="I34" s="62" t="str">
        <f>IF(H34=0,"  ",H34/$K$25)</f>
        <v xml:space="preserve">  </v>
      </c>
      <c r="J34" s="4"/>
      <c r="K34" s="64">
        <f t="shared" ref="K34:K37" si="3">D34</f>
        <v>0</v>
      </c>
      <c r="L34" s="33">
        <v>90</v>
      </c>
      <c r="M34" s="64">
        <f t="shared" ref="M34:M37" si="4">(D34*L34*0.01)</f>
        <v>0</v>
      </c>
      <c r="N34" s="4"/>
      <c r="O34" s="65">
        <f t="shared" ref="O34:O37" si="5">IF(D34=0,0,(G34*2000)/(L34*0.01))</f>
        <v>0</v>
      </c>
      <c r="P34" s="65">
        <f>G34*2000</f>
        <v>0</v>
      </c>
    </row>
    <row r="35" spans="1:16">
      <c r="A35" s="4"/>
      <c r="B35" s="82" t="s">
        <v>56</v>
      </c>
      <c r="C35" s="63"/>
      <c r="D35" s="28">
        <v>0</v>
      </c>
      <c r="E35" s="91">
        <v>0</v>
      </c>
      <c r="F35" s="89">
        <f>D35*E35</f>
        <v>0</v>
      </c>
      <c r="G35" s="29">
        <v>0</v>
      </c>
      <c r="H35" s="47">
        <f t="shared" si="2"/>
        <v>0</v>
      </c>
      <c r="I35" s="62" t="str">
        <f t="shared" ref="I35:I45" si="6">IF(H35=0,"  ",H35/$K$25)</f>
        <v xml:space="preserve">  </v>
      </c>
      <c r="J35" s="4"/>
      <c r="K35" s="64">
        <f t="shared" si="3"/>
        <v>0</v>
      </c>
      <c r="L35" s="33">
        <v>90</v>
      </c>
      <c r="M35" s="64">
        <f t="shared" si="4"/>
        <v>0</v>
      </c>
      <c r="N35" s="4"/>
      <c r="O35" s="65">
        <f t="shared" si="5"/>
        <v>0</v>
      </c>
      <c r="P35" s="65">
        <f t="shared" ref="P35:P37" si="7">G35*2000</f>
        <v>0</v>
      </c>
    </row>
    <row r="36" spans="1:16">
      <c r="A36" s="4"/>
      <c r="B36" s="82" t="s">
        <v>53</v>
      </c>
      <c r="C36" s="63"/>
      <c r="D36" s="28">
        <v>0</v>
      </c>
      <c r="E36" s="91">
        <v>0</v>
      </c>
      <c r="F36" s="89">
        <f t="shared" ref="F36:F37" si="8">D36*E36</f>
        <v>0</v>
      </c>
      <c r="G36" s="29">
        <v>0</v>
      </c>
      <c r="H36" s="47">
        <f t="shared" si="2"/>
        <v>0</v>
      </c>
      <c r="I36" s="62" t="str">
        <f t="shared" si="6"/>
        <v xml:space="preserve">  </v>
      </c>
      <c r="J36" s="4"/>
      <c r="K36" s="64">
        <f t="shared" si="3"/>
        <v>0</v>
      </c>
      <c r="L36" s="33">
        <v>90</v>
      </c>
      <c r="M36" s="64">
        <f t="shared" si="4"/>
        <v>0</v>
      </c>
      <c r="N36" s="4"/>
      <c r="O36" s="65">
        <f t="shared" si="5"/>
        <v>0</v>
      </c>
      <c r="P36" s="65">
        <f t="shared" si="7"/>
        <v>0</v>
      </c>
    </row>
    <row r="37" spans="1:16">
      <c r="A37" s="4"/>
      <c r="B37" s="82" t="s">
        <v>53</v>
      </c>
      <c r="C37" s="63"/>
      <c r="D37" s="28">
        <v>0</v>
      </c>
      <c r="E37" s="91">
        <v>0</v>
      </c>
      <c r="F37" s="89">
        <f t="shared" si="8"/>
        <v>0</v>
      </c>
      <c r="G37" s="29">
        <v>0</v>
      </c>
      <c r="H37" s="47">
        <f t="shared" si="2"/>
        <v>0</v>
      </c>
      <c r="I37" s="62" t="str">
        <f t="shared" si="6"/>
        <v xml:space="preserve">  </v>
      </c>
      <c r="J37" s="4"/>
      <c r="K37" s="64">
        <f t="shared" si="3"/>
        <v>0</v>
      </c>
      <c r="L37" s="33">
        <v>90</v>
      </c>
      <c r="M37" s="64">
        <f t="shared" si="4"/>
        <v>0</v>
      </c>
      <c r="N37" s="4"/>
      <c r="O37" s="65">
        <f t="shared" si="5"/>
        <v>0</v>
      </c>
      <c r="P37" s="65">
        <f t="shared" si="7"/>
        <v>0</v>
      </c>
    </row>
    <row r="38" spans="1:16" ht="15.45">
      <c r="A38" s="4"/>
      <c r="B38" s="66" t="s">
        <v>57</v>
      </c>
      <c r="C38" s="63"/>
      <c r="D38" s="84" t="s">
        <v>71</v>
      </c>
      <c r="E38" s="92">
        <f>C17</f>
        <v>0</v>
      </c>
      <c r="F38" s="90">
        <f>C12</f>
        <v>0</v>
      </c>
      <c r="G38" s="67" t="s">
        <v>54</v>
      </c>
      <c r="H38" s="47"/>
      <c r="I38" s="62"/>
      <c r="J38" s="4"/>
      <c r="K38" s="64"/>
      <c r="L38" s="33"/>
      <c r="M38" s="64"/>
      <c r="N38" s="4"/>
      <c r="O38" s="65"/>
      <c r="P38" s="65"/>
    </row>
    <row r="39" spans="1:16">
      <c r="A39" s="4"/>
      <c r="B39" s="82" t="s">
        <v>55</v>
      </c>
      <c r="C39" s="63"/>
      <c r="D39" s="91">
        <v>0</v>
      </c>
      <c r="E39" s="93">
        <f>IF(D39=0,0,D39/$E$38)</f>
        <v>0</v>
      </c>
      <c r="F39" s="86">
        <f>IF(D39=0,0,D39/$F$38)</f>
        <v>0</v>
      </c>
      <c r="G39" s="68">
        <v>0</v>
      </c>
      <c r="H39" s="47">
        <f>IF(G39=0,0,G39/$F$38)</f>
        <v>0</v>
      </c>
      <c r="I39" s="62" t="str">
        <f t="shared" si="6"/>
        <v xml:space="preserve">  </v>
      </c>
      <c r="J39" s="4"/>
      <c r="K39" s="64">
        <f>E39</f>
        <v>0</v>
      </c>
      <c r="L39" s="33">
        <v>90</v>
      </c>
      <c r="M39" s="64">
        <f>(E39*L39*0.01)</f>
        <v>0</v>
      </c>
      <c r="N39" s="4"/>
      <c r="O39" s="65">
        <f>IF(D39=0,0,((G39/D39)*2000)/(L39*0.01))</f>
        <v>0</v>
      </c>
      <c r="P39" s="65">
        <f>IF(D39=0,0,(G39/D39)*2000)</f>
        <v>0</v>
      </c>
    </row>
    <row r="40" spans="1:16">
      <c r="A40" s="4"/>
      <c r="B40" s="82" t="s">
        <v>56</v>
      </c>
      <c r="C40" s="63"/>
      <c r="D40" s="91">
        <v>0</v>
      </c>
      <c r="E40" s="93">
        <f t="shared" ref="E40:E43" si="9">IF(D40=0,0,D40/$E$38)</f>
        <v>0</v>
      </c>
      <c r="F40" s="86">
        <f t="shared" ref="F40:F43" si="10">IF(D40=0,0,D40/$F$38)</f>
        <v>0</v>
      </c>
      <c r="G40" s="68">
        <v>0</v>
      </c>
      <c r="H40" s="47">
        <f t="shared" ref="H40:H43" si="11">IF(G40=0,0,G40/$F$38)</f>
        <v>0</v>
      </c>
      <c r="I40" s="62" t="str">
        <f t="shared" si="6"/>
        <v xml:space="preserve">  </v>
      </c>
      <c r="J40" s="4"/>
      <c r="K40" s="64">
        <f t="shared" ref="K40:K43" si="12">E40</f>
        <v>0</v>
      </c>
      <c r="L40" s="33">
        <v>90</v>
      </c>
      <c r="M40" s="64">
        <f t="shared" ref="M40:M43" si="13">(E40*L40*0.01)</f>
        <v>0</v>
      </c>
      <c r="N40" s="4"/>
      <c r="O40" s="65">
        <f t="shared" ref="O40:O43" si="14">IF(D40=0,0,((G40/D40)*2000)/(L40*0.01))</f>
        <v>0</v>
      </c>
      <c r="P40" s="65">
        <f t="shared" ref="P40:P43" si="15">IF(D40=0,0,(G40/D40)*2000)</f>
        <v>0</v>
      </c>
    </row>
    <row r="41" spans="1:16">
      <c r="A41" s="4"/>
      <c r="B41" s="82" t="s">
        <v>53</v>
      </c>
      <c r="C41" s="63"/>
      <c r="D41" s="91">
        <v>0</v>
      </c>
      <c r="E41" s="93">
        <f t="shared" si="9"/>
        <v>0</v>
      </c>
      <c r="F41" s="86">
        <f t="shared" si="10"/>
        <v>0</v>
      </c>
      <c r="G41" s="68">
        <v>0</v>
      </c>
      <c r="H41" s="47">
        <f t="shared" si="11"/>
        <v>0</v>
      </c>
      <c r="I41" s="62" t="str">
        <f t="shared" si="6"/>
        <v xml:space="preserve">  </v>
      </c>
      <c r="J41" s="4"/>
      <c r="K41" s="64">
        <f t="shared" si="12"/>
        <v>0</v>
      </c>
      <c r="L41" s="33">
        <v>90</v>
      </c>
      <c r="M41" s="64">
        <f t="shared" si="13"/>
        <v>0</v>
      </c>
      <c r="N41" s="4"/>
      <c r="O41" s="65">
        <f t="shared" si="14"/>
        <v>0</v>
      </c>
      <c r="P41" s="65">
        <f t="shared" si="15"/>
        <v>0</v>
      </c>
    </row>
    <row r="42" spans="1:16">
      <c r="A42" s="4"/>
      <c r="B42" s="82" t="s">
        <v>53</v>
      </c>
      <c r="C42" s="63"/>
      <c r="D42" s="91">
        <v>0</v>
      </c>
      <c r="E42" s="93">
        <f t="shared" si="9"/>
        <v>0</v>
      </c>
      <c r="F42" s="86">
        <f t="shared" si="10"/>
        <v>0</v>
      </c>
      <c r="G42" s="68">
        <v>0</v>
      </c>
      <c r="H42" s="47">
        <f t="shared" si="11"/>
        <v>0</v>
      </c>
      <c r="I42" s="62" t="str">
        <f t="shared" si="6"/>
        <v xml:space="preserve">  </v>
      </c>
      <c r="J42" s="4"/>
      <c r="K42" s="64">
        <f t="shared" si="12"/>
        <v>0</v>
      </c>
      <c r="L42" s="33">
        <v>90</v>
      </c>
      <c r="M42" s="64">
        <f t="shared" si="13"/>
        <v>0</v>
      </c>
      <c r="N42" s="4"/>
      <c r="O42" s="65">
        <f t="shared" si="14"/>
        <v>0</v>
      </c>
      <c r="P42" s="65">
        <f t="shared" si="15"/>
        <v>0</v>
      </c>
    </row>
    <row r="43" spans="1:16">
      <c r="A43" s="4"/>
      <c r="B43" s="82" t="s">
        <v>53</v>
      </c>
      <c r="C43" s="63"/>
      <c r="D43" s="91">
        <v>0</v>
      </c>
      <c r="E43" s="93">
        <f t="shared" si="9"/>
        <v>0</v>
      </c>
      <c r="F43" s="86">
        <f t="shared" si="10"/>
        <v>0</v>
      </c>
      <c r="G43" s="68">
        <v>0</v>
      </c>
      <c r="H43" s="47">
        <f t="shared" si="11"/>
        <v>0</v>
      </c>
      <c r="I43" s="62" t="str">
        <f t="shared" si="6"/>
        <v xml:space="preserve">  </v>
      </c>
      <c r="J43" s="4"/>
      <c r="K43" s="64">
        <f t="shared" si="12"/>
        <v>0</v>
      </c>
      <c r="L43" s="33">
        <v>90</v>
      </c>
      <c r="M43" s="64">
        <f t="shared" si="13"/>
        <v>0</v>
      </c>
      <c r="O43" s="65">
        <f t="shared" si="14"/>
        <v>0</v>
      </c>
      <c r="P43" s="65">
        <f t="shared" si="15"/>
        <v>0</v>
      </c>
    </row>
    <row r="44" spans="1:16" ht="15.45">
      <c r="A44" s="4"/>
      <c r="B44" s="55"/>
      <c r="C44" s="56"/>
      <c r="D44" s="28"/>
      <c r="E44" s="28"/>
      <c r="F44" s="69" t="s">
        <v>32</v>
      </c>
      <c r="G44" s="3" t="s">
        <v>29</v>
      </c>
      <c r="H44" s="47"/>
      <c r="I44" s="62"/>
      <c r="J44" s="4"/>
      <c r="K44" s="64"/>
      <c r="L44" s="30"/>
      <c r="M44" s="64"/>
      <c r="O44" s="65"/>
      <c r="P44" s="4"/>
    </row>
    <row r="45" spans="1:16" ht="15.45">
      <c r="A45" s="4"/>
      <c r="B45" s="6" t="s">
        <v>33</v>
      </c>
      <c r="C45" s="31"/>
      <c r="D45" s="70"/>
      <c r="E45" s="70"/>
      <c r="F45" s="95">
        <f>SUM(F34:F43)</f>
        <v>0</v>
      </c>
      <c r="G45" s="9">
        <f>IF(E12=0,0,H45/E12)</f>
        <v>0</v>
      </c>
      <c r="H45" s="9">
        <f>SUM(H34:H43)</f>
        <v>0</v>
      </c>
      <c r="I45" s="71" t="str">
        <f t="shared" si="6"/>
        <v xml:space="preserve">  </v>
      </c>
      <c r="J45" s="4"/>
      <c r="K45" s="64">
        <f>SUM(K34:K43)</f>
        <v>0</v>
      </c>
      <c r="M45" s="64">
        <f>SUM(M34:M43)</f>
        <v>0</v>
      </c>
      <c r="O45" s="4"/>
      <c r="P45" s="4"/>
    </row>
    <row r="46" spans="1:16" ht="15.45">
      <c r="J46" s="4"/>
      <c r="K46" s="4" t="s">
        <v>23</v>
      </c>
      <c r="L46" s="4"/>
      <c r="M46" s="3">
        <f>((D12+H12)/2)</f>
        <v>0</v>
      </c>
      <c r="N46" s="4"/>
      <c r="O46" s="4"/>
      <c r="P46" s="4"/>
    </row>
    <row r="47" spans="1:16" ht="15.45">
      <c r="B47" s="66" t="s">
        <v>61</v>
      </c>
      <c r="D47" s="3" t="s">
        <v>65</v>
      </c>
      <c r="E47" s="14" t="s">
        <v>10</v>
      </c>
      <c r="F47" s="3" t="s">
        <v>63</v>
      </c>
      <c r="G47" s="3" t="s">
        <v>29</v>
      </c>
      <c r="H47" s="26" t="s">
        <v>17</v>
      </c>
      <c r="J47" s="4"/>
      <c r="K47" s="4"/>
      <c r="L47" s="4"/>
      <c r="M47" s="3"/>
      <c r="N47" s="4"/>
      <c r="O47" s="4"/>
      <c r="P47" s="4"/>
    </row>
    <row r="48" spans="1:16" ht="15.45">
      <c r="B48" s="82" t="s">
        <v>62</v>
      </c>
      <c r="C48" s="63"/>
      <c r="D48" s="28">
        <v>0</v>
      </c>
      <c r="E48" s="91">
        <v>0</v>
      </c>
      <c r="F48" s="29">
        <v>0</v>
      </c>
      <c r="G48" s="47">
        <f>F48/(365/12)</f>
        <v>0</v>
      </c>
      <c r="H48" s="47">
        <f>E48*G48*D48</f>
        <v>0</v>
      </c>
      <c r="I48" s="62"/>
      <c r="J48" s="4"/>
      <c r="K48" s="4"/>
      <c r="L48" s="4"/>
      <c r="M48" s="3"/>
      <c r="N48" s="4"/>
      <c r="O48" s="4"/>
      <c r="P48" s="4"/>
    </row>
    <row r="49" spans="1:16" ht="15.45">
      <c r="B49" s="82" t="s">
        <v>62</v>
      </c>
      <c r="C49" s="63"/>
      <c r="D49" s="28">
        <v>0</v>
      </c>
      <c r="E49" s="91">
        <v>0</v>
      </c>
      <c r="F49" s="29">
        <v>0</v>
      </c>
      <c r="G49" s="47">
        <f t="shared" ref="G49:G50" si="16">F49/(365/12)</f>
        <v>0</v>
      </c>
      <c r="H49" s="47">
        <f t="shared" ref="H49:H50" si="17">E49*G49*D49</f>
        <v>0</v>
      </c>
      <c r="I49" s="62"/>
      <c r="J49" s="4"/>
      <c r="K49" s="4"/>
      <c r="L49" s="4"/>
      <c r="M49" s="3"/>
      <c r="N49" s="4"/>
      <c r="O49" s="4"/>
      <c r="P49" s="4"/>
    </row>
    <row r="50" spans="1:16" ht="15.45">
      <c r="B50" s="82" t="s">
        <v>62</v>
      </c>
      <c r="C50" s="63"/>
      <c r="D50" s="28">
        <v>0</v>
      </c>
      <c r="E50" s="91">
        <v>0</v>
      </c>
      <c r="F50" s="29">
        <v>0</v>
      </c>
      <c r="G50" s="47">
        <f t="shared" si="16"/>
        <v>0</v>
      </c>
      <c r="H50" s="47">
        <f t="shared" si="17"/>
        <v>0</v>
      </c>
      <c r="I50" s="62"/>
      <c r="J50" s="4"/>
      <c r="K50" s="4"/>
      <c r="L50" s="4"/>
      <c r="M50" s="3"/>
      <c r="N50" s="4"/>
      <c r="O50" s="4"/>
      <c r="P50" s="4"/>
    </row>
    <row r="51" spans="1:16" ht="15.45">
      <c r="B51" s="80" t="s">
        <v>64</v>
      </c>
      <c r="C51" s="81"/>
      <c r="D51" s="81"/>
      <c r="E51" s="81"/>
      <c r="F51" s="81"/>
      <c r="G51" s="81"/>
      <c r="H51" s="9">
        <f>SUM(H48:H50)</f>
        <v>0</v>
      </c>
      <c r="I51" s="71" t="str">
        <f t="shared" ref="I51" si="18">IF(H51=0,"  ",H51/$K$25)</f>
        <v xml:space="preserve">  </v>
      </c>
      <c r="J51" s="4"/>
      <c r="K51" s="4" t="s">
        <v>24</v>
      </c>
      <c r="L51" s="4"/>
      <c r="M51" s="72">
        <f>IF(M46=0,0,M45/M46)</f>
        <v>0</v>
      </c>
      <c r="N51" s="4"/>
      <c r="O51" s="4"/>
      <c r="P51" s="4"/>
    </row>
    <row r="52" spans="1:16" ht="15.45">
      <c r="B52" s="66"/>
      <c r="H52" s="79"/>
      <c r="I52" s="79"/>
      <c r="J52" s="4"/>
      <c r="K52" s="4"/>
      <c r="L52" s="4"/>
      <c r="M52" s="72"/>
      <c r="N52" s="4"/>
      <c r="O52" s="4"/>
      <c r="P52" s="4"/>
    </row>
    <row r="53" spans="1:16" ht="15.45">
      <c r="A53" s="4"/>
      <c r="B53" s="4"/>
      <c r="C53" s="4"/>
      <c r="D53" s="4"/>
      <c r="E53" s="4"/>
      <c r="F53" s="3" t="s">
        <v>67</v>
      </c>
      <c r="G53" s="3" t="s">
        <v>29</v>
      </c>
      <c r="H53" s="26" t="s">
        <v>17</v>
      </c>
      <c r="I53" s="3" t="s">
        <v>48</v>
      </c>
      <c r="J53" s="4"/>
      <c r="K53" s="4"/>
      <c r="L53" s="65"/>
      <c r="M53" s="4"/>
      <c r="N53" s="4"/>
      <c r="O53" s="4"/>
      <c r="P53" s="4"/>
    </row>
    <row r="54" spans="1:16" ht="15.45">
      <c r="A54" s="4"/>
      <c r="B54" s="6" t="s">
        <v>27</v>
      </c>
      <c r="C54" s="70"/>
      <c r="D54" s="70"/>
      <c r="E54" s="70"/>
      <c r="F54" s="9">
        <f>IF(I13=0,0,H54/I13)</f>
        <v>0</v>
      </c>
      <c r="G54" s="9">
        <f>IF(H54=0,0,H54/E12)</f>
        <v>0</v>
      </c>
      <c r="H54" s="9">
        <f>H30+H45+H51</f>
        <v>0</v>
      </c>
      <c r="I54" s="71" t="str">
        <f t="shared" ref="I54" si="19">IF(H54=0,"  ",H54/$K$25)</f>
        <v xml:space="preserve">  </v>
      </c>
      <c r="J54" s="4"/>
      <c r="K54" s="4"/>
      <c r="L54" s="65">
        <f>IF($E$12=0,0,H54/$E$12)</f>
        <v>0</v>
      </c>
      <c r="M54" s="4" t="s">
        <v>26</v>
      </c>
      <c r="N54" s="4"/>
      <c r="O54" s="4"/>
      <c r="P54" s="4"/>
    </row>
    <row r="55" spans="1:16">
      <c r="A55" s="4"/>
      <c r="J55" s="4"/>
      <c r="K55" s="4"/>
      <c r="L55" s="65"/>
      <c r="M55" s="4"/>
      <c r="N55" s="4"/>
      <c r="O55" s="4"/>
      <c r="P55" s="4"/>
    </row>
    <row r="56" spans="1:16">
      <c r="B56" s="7" t="s">
        <v>58</v>
      </c>
      <c r="O56" s="1"/>
    </row>
  </sheetData>
  <sheetProtection sheet="1" objects="1" scenarios="1"/>
  <mergeCells count="13">
    <mergeCell ref="B22:I22"/>
    <mergeCell ref="B1:I1"/>
    <mergeCell ref="D7:H7"/>
    <mergeCell ref="F18:I18"/>
    <mergeCell ref="B19:I19"/>
    <mergeCell ref="B20:I20"/>
    <mergeCell ref="B21:I21"/>
    <mergeCell ref="B5:C5"/>
    <mergeCell ref="B25:C25"/>
    <mergeCell ref="B26:C26"/>
    <mergeCell ref="B27:C27"/>
    <mergeCell ref="B28:C28"/>
    <mergeCell ref="B29:C29"/>
  </mergeCells>
  <pageMargins left="0.95" right="0.45" top="0.75" bottom="0.75" header="0.3" footer="0.3"/>
  <pageSetup scale="77" orientation="portrait" r:id="rId1"/>
  <headerFooter>
    <oddFooter>&amp;L&amp;F&amp;R&amp;A</oddFooter>
  </headerFooter>
  <ignoredErrors>
    <ignoredError sqref="G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Description&amp;Health&amp;Feeding Cost</vt:lpstr>
      <vt:lpstr>'Description&amp;Health&amp;Feeding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2022-04-10T23:38:12Z</cp:lastPrinted>
  <dcterms:created xsi:type="dcterms:W3CDTF">2007-03-18T10:03:30Z</dcterms:created>
  <dcterms:modified xsi:type="dcterms:W3CDTF">2022-04-12T20:41:41Z</dcterms:modified>
</cp:coreProperties>
</file>