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rive\Extension Web\McGrann\L. Measuring Cow-Calf Ranch Costs, Profits and Sustainability\"/>
    </mc:Choice>
  </mc:AlternateContent>
  <xr:revisionPtr revIDLastSave="0" documentId="13_ncr:1_{99B5CFB1-52A3-4C2D-A0BC-AD639347421E}" xr6:coauthVersionLast="47" xr6:coauthVersionMax="47" xr10:uidLastSave="{00000000-0000-0000-0000-000000000000}"/>
  <bookViews>
    <workbookView xWindow="1356" yWindow="720" windowWidth="19284" windowHeight="12312" tabRatio="1000" xr2:uid="{00000000-000D-0000-FFFF-FFFF00000000}"/>
  </bookViews>
  <sheets>
    <sheet name="List of Sheets by Topics" sheetId="17" r:id="rId1"/>
    <sheet name="1. Part I Farm Income" sheetId="6" r:id="rId2"/>
    <sheet name="2. Part II Farm Expenses" sheetId="7" r:id="rId3"/>
    <sheet name="3. AccrualAdjustmentsData" sheetId="10" r:id="rId4"/>
    <sheet name="4. Replacement Cost Calculator " sheetId="18" r:id="rId5"/>
    <sheet name="5. Accrual Income Statement" sheetId="14" r:id="rId6"/>
    <sheet name="6. Balance Sheet" sheetId="9" r:id="rId7"/>
    <sheet name="7. Cash Flow &amp; Debt Pay Data" sheetId="12" r:id="rId8"/>
    <sheet name="8. FFSC Measues" sheetId="15" r:id="rId9"/>
    <sheet name="9. Efficiency Graph" sheetId="16" r:id="rId10"/>
  </sheets>
  <definedNames>
    <definedName name="_xlnm.Print_Area" localSheetId="1">'1. Part I Farm Income'!$B$1:$J$22</definedName>
    <definedName name="_xlnm.Print_Area" localSheetId="2">'2. Part II Farm Expenses'!$B$1:$F$47</definedName>
    <definedName name="_xlnm.Print_Area" localSheetId="3">'3. AccrualAdjustmentsData'!$B$1:$H$85</definedName>
    <definedName name="_xlnm.Print_Area" localSheetId="4">'4. Replacement Cost Calculator '!$A$1:$I$60</definedName>
    <definedName name="_xlnm.Print_Area" localSheetId="5">'5. Accrual Income Statement'!$B$1:$E$107</definedName>
    <definedName name="_xlnm.Print_Area" localSheetId="6">'6. Balance Sheet'!$C$1:$J$66</definedName>
    <definedName name="_xlnm.Print_Area" localSheetId="7">'7. Cash Flow &amp; Debt Pay Data'!$C$1:$F$95</definedName>
    <definedName name="_xlnm.Print_Area" localSheetId="8">'8. FFSC Measues'!$A$1:$F$54</definedName>
    <definedName name="_xlnm.Print_Area" localSheetId="9">'9. Efficiency Graph'!$B$1:$F$30</definedName>
    <definedName name="_xlnm.Print_Area" localSheetId="0">'List of Sheets by Topics'!$B$1:$C$37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4" l="1"/>
  <c r="I8" i="6"/>
  <c r="I37" i="15"/>
  <c r="B38" i="10"/>
  <c r="B37" i="10"/>
  <c r="B39" i="10" l="1"/>
  <c r="C61" i="14" l="1"/>
  <c r="D27" i="9"/>
  <c r="D26" i="9"/>
  <c r="C52" i="18"/>
  <c r="H7" i="18" s="1"/>
  <c r="E27" i="9" s="1"/>
  <c r="I51" i="18"/>
  <c r="G51" i="18"/>
  <c r="F51" i="18"/>
  <c r="I50" i="18"/>
  <c r="G50" i="18"/>
  <c r="F50" i="18"/>
  <c r="I49" i="18"/>
  <c r="G49" i="18"/>
  <c r="F49" i="18"/>
  <c r="I48" i="18"/>
  <c r="G48" i="18"/>
  <c r="F48" i="18"/>
  <c r="I47" i="18"/>
  <c r="G47" i="18"/>
  <c r="F47" i="18"/>
  <c r="I46" i="18"/>
  <c r="G46" i="18"/>
  <c r="F46" i="18"/>
  <c r="I45" i="18"/>
  <c r="G45" i="18"/>
  <c r="F45" i="18"/>
  <c r="I44" i="18"/>
  <c r="G44" i="18"/>
  <c r="F44" i="18"/>
  <c r="I43" i="18"/>
  <c r="G43" i="18"/>
  <c r="F43" i="18"/>
  <c r="I42" i="18"/>
  <c r="G42" i="18"/>
  <c r="F42" i="18"/>
  <c r="I41" i="18"/>
  <c r="G41" i="18"/>
  <c r="F41" i="18"/>
  <c r="I40" i="18"/>
  <c r="G40" i="18"/>
  <c r="F40" i="18"/>
  <c r="I39" i="18"/>
  <c r="G39" i="18"/>
  <c r="F39" i="18"/>
  <c r="I38" i="18"/>
  <c r="G38" i="18"/>
  <c r="F38" i="18"/>
  <c r="I37" i="18"/>
  <c r="G37" i="18"/>
  <c r="G52" i="18" s="1"/>
  <c r="F37" i="18"/>
  <c r="C31" i="18"/>
  <c r="H6" i="18" s="1"/>
  <c r="E26" i="9" s="1"/>
  <c r="I30" i="18"/>
  <c r="G30" i="18"/>
  <c r="F30" i="18"/>
  <c r="I29" i="18"/>
  <c r="G29" i="18"/>
  <c r="F29" i="18"/>
  <c r="I28" i="18"/>
  <c r="G28" i="18"/>
  <c r="F28" i="18"/>
  <c r="I27" i="18"/>
  <c r="G27" i="18"/>
  <c r="F27" i="18"/>
  <c r="I26" i="18"/>
  <c r="G26" i="18"/>
  <c r="F26" i="18"/>
  <c r="I25" i="18"/>
  <c r="G25" i="18"/>
  <c r="F25" i="18"/>
  <c r="I24" i="18"/>
  <c r="G24" i="18"/>
  <c r="F24" i="18"/>
  <c r="I23" i="18"/>
  <c r="G23" i="18"/>
  <c r="F23" i="18"/>
  <c r="I22" i="18"/>
  <c r="G22" i="18"/>
  <c r="F22" i="18"/>
  <c r="I21" i="18"/>
  <c r="G21" i="18"/>
  <c r="F21" i="18"/>
  <c r="I20" i="18"/>
  <c r="G20" i="18"/>
  <c r="F20" i="18"/>
  <c r="I19" i="18"/>
  <c r="G19" i="18"/>
  <c r="F19" i="18"/>
  <c r="I18" i="18"/>
  <c r="G18" i="18"/>
  <c r="F18" i="18"/>
  <c r="I17" i="18"/>
  <c r="G17" i="18"/>
  <c r="F17" i="18"/>
  <c r="I16" i="18"/>
  <c r="G16" i="18"/>
  <c r="F16" i="18"/>
  <c r="I15" i="18"/>
  <c r="G15" i="18"/>
  <c r="F15" i="18"/>
  <c r="I14" i="18"/>
  <c r="G14" i="18"/>
  <c r="F14" i="18"/>
  <c r="I13" i="18"/>
  <c r="G13" i="18"/>
  <c r="F13" i="18"/>
  <c r="I31" i="18" l="1"/>
  <c r="F6" i="18" s="1"/>
  <c r="F52" i="18"/>
  <c r="I7" i="18" s="1"/>
  <c r="H8" i="18"/>
  <c r="I52" i="18"/>
  <c r="F7" i="18" s="1"/>
  <c r="F8" i="18" s="1"/>
  <c r="G31" i="18"/>
  <c r="F31" i="18"/>
  <c r="I6" i="18" s="1"/>
  <c r="G26" i="9" s="1"/>
  <c r="D58" i="18"/>
  <c r="E7" i="18"/>
  <c r="E6" i="18" l="1"/>
  <c r="E8" i="18" s="1"/>
  <c r="G27" i="9"/>
  <c r="I8" i="18"/>
  <c r="D57" i="18"/>
  <c r="D59" i="18" s="1"/>
  <c r="I28" i="15" l="1"/>
  <c r="G33" i="12"/>
  <c r="E29" i="16" l="1"/>
  <c r="E81" i="12"/>
  <c r="E89" i="12" s="1"/>
  <c r="D2" i="14"/>
  <c r="F3" i="12" s="1"/>
  <c r="D42" i="12" s="1"/>
  <c r="E66" i="12"/>
  <c r="E55" i="12"/>
  <c r="E2" i="15" l="1"/>
  <c r="E1" i="16" s="1"/>
  <c r="E18" i="12" l="1"/>
  <c r="E8" i="12"/>
  <c r="D3" i="9"/>
  <c r="E22" i="12"/>
  <c r="E24" i="12"/>
  <c r="E4" i="15"/>
  <c r="C4" i="15"/>
  <c r="E34" i="12"/>
  <c r="E62" i="12" s="1"/>
  <c r="E65" i="12" s="1"/>
  <c r="E67" i="12" s="1"/>
  <c r="E74" i="12" s="1"/>
  <c r="E28" i="9"/>
  <c r="E42" i="9"/>
  <c r="G42" i="9"/>
  <c r="D74" i="10"/>
  <c r="C64" i="14"/>
  <c r="C63" i="14"/>
  <c r="C62" i="14"/>
  <c r="C60" i="14"/>
  <c r="C59" i="14"/>
  <c r="D77" i="10"/>
  <c r="D13" i="14"/>
  <c r="D12" i="14"/>
  <c r="D11" i="14"/>
  <c r="D10" i="14"/>
  <c r="D9" i="14"/>
  <c r="D8" i="14"/>
  <c r="D7" i="14"/>
  <c r="D6" i="14"/>
  <c r="D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67" i="14" s="1"/>
  <c r="D35" i="14"/>
  <c r="D34" i="14"/>
  <c r="D33" i="14"/>
  <c r="D32" i="14"/>
  <c r="B33" i="14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6" i="14" s="1"/>
  <c r="B47" i="14" s="1"/>
  <c r="B48" i="14" s="1"/>
  <c r="B51" i="14" s="1"/>
  <c r="B52" i="14" s="1"/>
  <c r="B53" i="14" s="1"/>
  <c r="B54" i="14" s="1"/>
  <c r="B55" i="14" s="1"/>
  <c r="B56" i="14" s="1"/>
  <c r="B57" i="14" s="1"/>
  <c r="B58" i="14" s="1"/>
  <c r="B65" i="14" s="1"/>
  <c r="H52" i="10"/>
  <c r="B4" i="10"/>
  <c r="B2" i="14" s="1"/>
  <c r="C4" i="7"/>
  <c r="D80" i="10" l="1"/>
  <c r="D82" i="10" s="1"/>
  <c r="D14" i="14"/>
  <c r="J74" i="10"/>
  <c r="E28" i="12"/>
  <c r="D65" i="14"/>
  <c r="D68" i="14" s="1"/>
  <c r="E3" i="7"/>
  <c r="F63" i="10"/>
  <c r="D63" i="10"/>
  <c r="H62" i="10"/>
  <c r="E47" i="12" s="1"/>
  <c r="H61" i="10"/>
  <c r="F54" i="10"/>
  <c r="D54" i="10"/>
  <c r="H53" i="10"/>
  <c r="H56" i="10"/>
  <c r="H51" i="10"/>
  <c r="F49" i="10"/>
  <c r="D49" i="10"/>
  <c r="H48" i="10"/>
  <c r="H47" i="10"/>
  <c r="H46" i="10"/>
  <c r="F40" i="10"/>
  <c r="D40" i="10"/>
  <c r="H39" i="10"/>
  <c r="H38" i="10"/>
  <c r="H37" i="10"/>
  <c r="F34" i="10"/>
  <c r="D34" i="10"/>
  <c r="H33" i="10"/>
  <c r="H32" i="10"/>
  <c r="H31" i="10"/>
  <c r="F28" i="10"/>
  <c r="D28" i="10"/>
  <c r="H27" i="10"/>
  <c r="H26" i="10"/>
  <c r="H25" i="10"/>
  <c r="H24" i="10"/>
  <c r="F17" i="10"/>
  <c r="D17" i="10"/>
  <c r="H16" i="10"/>
  <c r="H15" i="10"/>
  <c r="H14" i="10"/>
  <c r="F11" i="10"/>
  <c r="D11" i="10"/>
  <c r="H10" i="10"/>
  <c r="H9" i="10"/>
  <c r="H8" i="10"/>
  <c r="C3" i="12"/>
  <c r="B2" i="15" s="1"/>
  <c r="C1" i="16" s="1"/>
  <c r="G48" i="9"/>
  <c r="E48" i="9"/>
  <c r="G28" i="9"/>
  <c r="G17" i="9"/>
  <c r="E17" i="9"/>
  <c r="E7" i="12" l="1"/>
  <c r="E37" i="12" s="1"/>
  <c r="D71" i="14"/>
  <c r="E70" i="12" s="1"/>
  <c r="E76" i="12" s="1"/>
  <c r="D102" i="14"/>
  <c r="D79" i="14"/>
  <c r="E46" i="12"/>
  <c r="H28" i="10"/>
  <c r="D74" i="14" s="1"/>
  <c r="H49" i="10"/>
  <c r="D77" i="14" s="1"/>
  <c r="D58" i="10"/>
  <c r="D65" i="10" s="1"/>
  <c r="E62" i="9"/>
  <c r="C7" i="15" s="1"/>
  <c r="G62" i="9"/>
  <c r="E7" i="15" s="1"/>
  <c r="D81" i="14"/>
  <c r="I42" i="9"/>
  <c r="H40" i="10"/>
  <c r="F58" i="10"/>
  <c r="F65" i="10" s="1"/>
  <c r="H54" i="10"/>
  <c r="D78" i="14" s="1"/>
  <c r="G50" i="9"/>
  <c r="G58" i="9" s="1"/>
  <c r="E50" i="9"/>
  <c r="E58" i="9" s="1"/>
  <c r="G30" i="9"/>
  <c r="I17" i="9"/>
  <c r="H17" i="10"/>
  <c r="D24" i="14" s="1"/>
  <c r="D19" i="10"/>
  <c r="D42" i="10"/>
  <c r="F19" i="10"/>
  <c r="H34" i="10"/>
  <c r="D75" i="14" s="1"/>
  <c r="F42" i="10"/>
  <c r="H63" i="10"/>
  <c r="H11" i="10"/>
  <c r="D23" i="14" s="1"/>
  <c r="I48" i="9"/>
  <c r="E30" i="9"/>
  <c r="G8" i="12" l="1"/>
  <c r="I62" i="9"/>
  <c r="E71" i="12"/>
  <c r="E77" i="12" s="1"/>
  <c r="D76" i="14"/>
  <c r="H42" i="10"/>
  <c r="H58" i="10"/>
  <c r="G57" i="9"/>
  <c r="M63" i="9" s="1"/>
  <c r="G52" i="9"/>
  <c r="G54" i="9" s="1"/>
  <c r="I50" i="9"/>
  <c r="I58" i="9" s="1"/>
  <c r="D25" i="14"/>
  <c r="H19" i="10"/>
  <c r="H65" i="10"/>
  <c r="E57" i="9"/>
  <c r="L63" i="9" s="1"/>
  <c r="I30" i="9"/>
  <c r="E52" i="9"/>
  <c r="G63" i="9" l="1"/>
  <c r="E14" i="15" s="1"/>
  <c r="E63" i="9"/>
  <c r="C14" i="15" s="1"/>
  <c r="I57" i="9"/>
  <c r="I63" i="9" s="1"/>
  <c r="G59" i="9"/>
  <c r="G64" i="9" s="1"/>
  <c r="D80" i="14"/>
  <c r="I52" i="9"/>
  <c r="I59" i="9" s="1"/>
  <c r="I64" i="9" s="1"/>
  <c r="E59" i="9"/>
  <c r="E64" i="9" s="1"/>
  <c r="E54" i="9"/>
  <c r="I54" i="9" s="1"/>
  <c r="D20" i="14" l="1"/>
  <c r="D103" i="14"/>
  <c r="E49" i="12"/>
  <c r="E57" i="12" s="1"/>
  <c r="D82" i="14"/>
  <c r="E42" i="7"/>
  <c r="H42" i="7" s="1"/>
  <c r="B7" i="7"/>
  <c r="B8" i="7" s="1"/>
  <c r="B9" i="7" s="1"/>
  <c r="D6" i="7"/>
  <c r="E6" i="12" l="1"/>
  <c r="E10" i="12" s="1"/>
  <c r="D28" i="14"/>
  <c r="I26" i="15" s="1"/>
  <c r="D88" i="14"/>
  <c r="D90" i="14" s="1"/>
  <c r="I19" i="6"/>
  <c r="D7" i="7"/>
  <c r="D9" i="7"/>
  <c r="B10" i="7"/>
  <c r="D8" i="7"/>
  <c r="C10" i="15" l="1"/>
  <c r="E10" i="15"/>
  <c r="G7" i="12"/>
  <c r="E36" i="12"/>
  <c r="D98" i="14"/>
  <c r="D101" i="14"/>
  <c r="D92" i="14"/>
  <c r="D94" i="14"/>
  <c r="E44" i="7"/>
  <c r="B11" i="7"/>
  <c r="D10" i="7"/>
  <c r="E101" i="14" l="1"/>
  <c r="E42" i="15" s="1"/>
  <c r="D23" i="16" s="1"/>
  <c r="E102" i="14"/>
  <c r="E46" i="15" s="1"/>
  <c r="D24" i="16" s="1"/>
  <c r="E103" i="14"/>
  <c r="E49" i="15" s="1"/>
  <c r="D25" i="16" s="1"/>
  <c r="D96" i="14"/>
  <c r="D104" i="14"/>
  <c r="E30" i="15"/>
  <c r="E39" i="12"/>
  <c r="B12" i="7"/>
  <c r="D11" i="7"/>
  <c r="F104" i="14" l="1"/>
  <c r="E104" i="14"/>
  <c r="E52" i="15" s="1"/>
  <c r="D26" i="16" s="1"/>
  <c r="E69" i="12"/>
  <c r="G70" i="12" s="1"/>
  <c r="E18" i="15"/>
  <c r="E26" i="15"/>
  <c r="E22" i="15"/>
  <c r="B13" i="7"/>
  <c r="D12" i="7"/>
  <c r="E75" i="12" l="1"/>
  <c r="E78" i="12" s="1"/>
  <c r="I52" i="15"/>
  <c r="G104" i="14"/>
  <c r="D13" i="7"/>
  <c r="B14" i="7"/>
  <c r="E88" i="12" l="1"/>
  <c r="E83" i="12"/>
  <c r="E33" i="15" s="1"/>
  <c r="B15" i="7"/>
  <c r="D14" i="7"/>
  <c r="E93" i="12" l="1"/>
  <c r="E37" i="15" s="1"/>
  <c r="E90" i="12"/>
  <c r="B16" i="7"/>
  <c r="D15" i="7"/>
  <c r="B17" i="7" l="1"/>
  <c r="D16" i="7"/>
  <c r="B20" i="7" l="1"/>
  <c r="D17" i="7"/>
  <c r="B24" i="7" l="1"/>
  <c r="D20" i="7"/>
  <c r="D24" i="7" l="1"/>
  <c r="B25" i="7"/>
  <c r="B28" i="7" s="1"/>
  <c r="D28" i="7" l="1"/>
  <c r="B29" i="7"/>
  <c r="D29" i="7" l="1"/>
  <c r="B30" i="7"/>
  <c r="B31" i="7" l="1"/>
  <c r="D30" i="7"/>
  <c r="B32" i="7" l="1"/>
  <c r="D31" i="7"/>
  <c r="B33" i="7" l="1"/>
  <c r="D32" i="7"/>
  <c r="D33" i="7" l="1"/>
  <c r="B34" i="7"/>
  <c r="B35" i="7" l="1"/>
  <c r="D34" i="7"/>
  <c r="D35" i="7" l="1"/>
  <c r="B42" i="7"/>
  <c r="D42" i="7" s="1"/>
</calcChain>
</file>

<file path=xl/sharedStrings.xml><?xml version="1.0" encoding="utf-8"?>
<sst xmlns="http://schemas.openxmlformats.org/spreadsheetml/2006/main" count="719" uniqueCount="497">
  <si>
    <t>Total Expenses</t>
  </si>
  <si>
    <t>Utilities</t>
  </si>
  <si>
    <t>Profit or Loss From Farming</t>
  </si>
  <si>
    <t>Comments</t>
  </si>
  <si>
    <t>Car and Truck</t>
  </si>
  <si>
    <t>Chemicals</t>
  </si>
  <si>
    <t>Conservation Expenses</t>
  </si>
  <si>
    <t>Custom Hire (machine work)</t>
  </si>
  <si>
    <t>Depreciation</t>
  </si>
  <si>
    <t>Employment Benefits</t>
  </si>
  <si>
    <t>Feed</t>
  </si>
  <si>
    <t>Fertilizer and Lime</t>
  </si>
  <si>
    <t>Freight and Trucking</t>
  </si>
  <si>
    <t>Gasoline, Fuel and Oil</t>
  </si>
  <si>
    <t>Insurance (other than health)</t>
  </si>
  <si>
    <t>Interest</t>
  </si>
  <si>
    <t xml:space="preserve">  a Mortgage</t>
  </si>
  <si>
    <t>21a</t>
  </si>
  <si>
    <t xml:space="preserve">  b Other</t>
  </si>
  <si>
    <t>21b</t>
  </si>
  <si>
    <t>Labor hired</t>
  </si>
  <si>
    <t>Pension and Profit Share</t>
  </si>
  <si>
    <t>Rent or Leases</t>
  </si>
  <si>
    <t>24a</t>
  </si>
  <si>
    <t>24b</t>
  </si>
  <si>
    <t>Repairs and Maintenance</t>
  </si>
  <si>
    <t>Seeds and Plants</t>
  </si>
  <si>
    <t xml:space="preserve">Storage and Warehousing </t>
  </si>
  <si>
    <t>Supplies</t>
  </si>
  <si>
    <t>Taxes</t>
  </si>
  <si>
    <t>Veterinary, breeding &amp; medicine</t>
  </si>
  <si>
    <t>Other Expenses Specify)</t>
  </si>
  <si>
    <t>32a</t>
  </si>
  <si>
    <t>32b</t>
  </si>
  <si>
    <t>32d</t>
  </si>
  <si>
    <t>32e</t>
  </si>
  <si>
    <t>32f</t>
  </si>
  <si>
    <t>b</t>
  </si>
  <si>
    <t>c</t>
  </si>
  <si>
    <t>32c</t>
  </si>
  <si>
    <t>Part I Farm Income</t>
  </si>
  <si>
    <t>1a</t>
  </si>
  <si>
    <t>Subtract line 1b from line 1a</t>
  </si>
  <si>
    <t>3a</t>
  </si>
  <si>
    <t>4a</t>
  </si>
  <si>
    <t>5a</t>
  </si>
  <si>
    <t>a</t>
  </si>
  <si>
    <t>Gross Income</t>
  </si>
  <si>
    <t>3b</t>
  </si>
  <si>
    <t>4b</t>
  </si>
  <si>
    <t>5c</t>
  </si>
  <si>
    <t>6d</t>
  </si>
  <si>
    <t>3b Taxable amount</t>
  </si>
  <si>
    <t>4b Taxable amount</t>
  </si>
  <si>
    <r>
      <t xml:space="preserve">  b Other (</t>
    </r>
    <r>
      <rPr>
        <sz val="12"/>
        <color theme="1"/>
        <rFont val="Times New Roman"/>
        <family val="1"/>
      </rPr>
      <t xml:space="preserve"> Land, animals etc.</t>
    </r>
    <r>
      <rPr>
        <sz val="12"/>
        <color indexed="8"/>
        <rFont val="Times New Roman"/>
        <family val="1"/>
      </rPr>
      <t xml:space="preserve">) </t>
    </r>
  </si>
  <si>
    <t>Other Income</t>
  </si>
  <si>
    <t>Custom hire (machinery work) income</t>
  </si>
  <si>
    <t>Cooperative Distributions</t>
  </si>
  <si>
    <t>Agricultural program payments</t>
  </si>
  <si>
    <t>Commodity Credit Corporation</t>
  </si>
  <si>
    <t>CCC Loan forfeited</t>
  </si>
  <si>
    <t>Crop Insurance proceeds</t>
  </si>
  <si>
    <t>5b</t>
  </si>
  <si>
    <t>6a</t>
  </si>
  <si>
    <t>6a Taxable amount</t>
  </si>
  <si>
    <t>6b</t>
  </si>
  <si>
    <t>If election to defer to 2021</t>
  </si>
  <si>
    <t>5c Taxable amount</t>
  </si>
  <si>
    <t>Amount received in 2020</t>
  </si>
  <si>
    <r>
      <t xml:space="preserve">  a </t>
    </r>
    <r>
      <rPr>
        <sz val="12"/>
        <color theme="1"/>
        <rFont val="Times New Roman"/>
        <family val="1"/>
      </rPr>
      <t>Vehicles, Machinery Equip.</t>
    </r>
  </si>
  <si>
    <t>e. Other</t>
  </si>
  <si>
    <t xml:space="preserve">f. Other </t>
  </si>
  <si>
    <t xml:space="preserve">Form 1040    SCHEDULE   F </t>
  </si>
  <si>
    <t>Name</t>
  </si>
  <si>
    <t>Average</t>
  </si>
  <si>
    <t>Beginning</t>
  </si>
  <si>
    <t>Ending</t>
  </si>
  <si>
    <t>Market</t>
  </si>
  <si>
    <t>Market Value</t>
  </si>
  <si>
    <t xml:space="preserve">  Value</t>
  </si>
  <si>
    <t>ASSETS</t>
  </si>
  <si>
    <t>Current Assets</t>
  </si>
  <si>
    <t xml:space="preserve">Accounts Receivable </t>
  </si>
  <si>
    <t>Total Current Assets</t>
  </si>
  <si>
    <t>Fixed Assets</t>
  </si>
  <si>
    <t>Other Assets</t>
  </si>
  <si>
    <t xml:space="preserve">   Total Fixed Assets</t>
  </si>
  <si>
    <t>TOTAL ASSETS</t>
  </si>
  <si>
    <t xml:space="preserve">LIABILITIES </t>
  </si>
  <si>
    <t>Current Liabilities</t>
  </si>
  <si>
    <t>Accounts Payable</t>
  </si>
  <si>
    <t>Total Current Liabilities</t>
  </si>
  <si>
    <t>Long Term Liabilities</t>
  </si>
  <si>
    <t>Other Long Term Liabilities</t>
  </si>
  <si>
    <t>Total Long Term Liabilities</t>
  </si>
  <si>
    <t xml:space="preserve">TOTAL LIABILITIES </t>
  </si>
  <si>
    <t>TOTAL EQUITY</t>
  </si>
  <si>
    <t>TOTAL LIABILITIES &amp; EQUITY</t>
  </si>
  <si>
    <t>Part II Farm Expenses Cash*</t>
  </si>
  <si>
    <t>Comment</t>
  </si>
  <si>
    <t>Assets</t>
  </si>
  <si>
    <t>Liabilities</t>
  </si>
  <si>
    <t>Equity</t>
  </si>
  <si>
    <t xml:space="preserve"> Accrual Adjustments to Cash Income and Expense Data for the Fiscal Year</t>
  </si>
  <si>
    <t>Fiscal Year</t>
  </si>
  <si>
    <t xml:space="preserve">Beginning </t>
  </si>
  <si>
    <t>End</t>
  </si>
  <si>
    <t>of Year</t>
  </si>
  <si>
    <t>Ending Minus</t>
  </si>
  <si>
    <t>Income - Accrual Adjustments*</t>
  </si>
  <si>
    <t>Descriptions</t>
  </si>
  <si>
    <t>Accounts Receivable - Assets</t>
  </si>
  <si>
    <t>Change</t>
  </si>
  <si>
    <t>Other</t>
  </si>
  <si>
    <t>Agricultural Program payments</t>
  </si>
  <si>
    <t>Total Accounts Receivable</t>
  </si>
  <si>
    <t>Change*</t>
  </si>
  <si>
    <t>Total Accrual Income - Adjustment*</t>
  </si>
  <si>
    <t>Positive means income will be increased.</t>
  </si>
  <si>
    <t>_____________________________________</t>
  </si>
  <si>
    <t>Expenses - Accrual Adjustments</t>
  </si>
  <si>
    <t>Supplies Inventories</t>
  </si>
  <si>
    <t>Production supplies</t>
  </si>
  <si>
    <t xml:space="preserve">Total Supplies Inventory </t>
  </si>
  <si>
    <t>Positive means cash Expenses will be reduced</t>
  </si>
  <si>
    <t>Prepaid Expenses</t>
  </si>
  <si>
    <t>Fertilizer</t>
  </si>
  <si>
    <t>Description</t>
  </si>
  <si>
    <t>Total Prepaid Expenses</t>
  </si>
  <si>
    <t xml:space="preserve">Total Expense Accrual Adjustments </t>
  </si>
  <si>
    <t>___________________________________________</t>
  </si>
  <si>
    <t>Change in Expenses**</t>
  </si>
  <si>
    <t>Employee Payroll</t>
  </si>
  <si>
    <t>Accrued</t>
  </si>
  <si>
    <t>Total Accounts Payable</t>
  </si>
  <si>
    <t>Balance sheet values</t>
  </si>
  <si>
    <t xml:space="preserve">Accrued Taxes </t>
  </si>
  <si>
    <t xml:space="preserve">Property Tax </t>
  </si>
  <si>
    <t xml:space="preserve"> Accrued Taxes Payable</t>
  </si>
  <si>
    <t>Positive means cash Expenses are increased</t>
  </si>
  <si>
    <t xml:space="preserve">Total Accrual Adjustment to Expenses </t>
  </si>
  <si>
    <t>Interest Expenses</t>
  </si>
  <si>
    <t>Total Interest Accrual Adjustment</t>
  </si>
  <si>
    <t>Total Accrual Expense and Interest Adjustments**</t>
  </si>
  <si>
    <t>**Adjustment to Schedule F Expenses</t>
  </si>
  <si>
    <t>Income &amp; Self-Employment Tax</t>
  </si>
  <si>
    <t>Taxes Payable</t>
  </si>
  <si>
    <t>See sheet 2.</t>
  </si>
  <si>
    <t xml:space="preserve">Supplies Inventory </t>
  </si>
  <si>
    <t>Accrued Taxes Payable</t>
  </si>
  <si>
    <t>Total Accrual Expense Adjustments</t>
  </si>
  <si>
    <t>Gains/Loss on Sales of Business Property</t>
  </si>
  <si>
    <t>Statement of Cash Flow</t>
  </si>
  <si>
    <t>CASH FROM OPERATIONS</t>
  </si>
  <si>
    <t>Net Cash Flow From Operations</t>
  </si>
  <si>
    <t>Net Cash Flow From Investing</t>
  </si>
  <si>
    <t>CASH FROM FINANCING</t>
  </si>
  <si>
    <t xml:space="preserve">  Sales</t>
  </si>
  <si>
    <t xml:space="preserve">  Purchases</t>
  </si>
  <si>
    <t>Net Cash Flow From Financing</t>
  </si>
  <si>
    <t>NET CASH FLOW</t>
  </si>
  <si>
    <t xml:space="preserve">  Cash Withdrawals </t>
  </si>
  <si>
    <t xml:space="preserve">  Cash Contributions</t>
  </si>
  <si>
    <t>_______________________________________________________________________________________________</t>
  </si>
  <si>
    <t>Gross Revenue</t>
  </si>
  <si>
    <t>Liquidity</t>
  </si>
  <si>
    <t>Solvency</t>
  </si>
  <si>
    <t>Profitability</t>
  </si>
  <si>
    <t>Financial Efficiency</t>
  </si>
  <si>
    <t>8. Debt Coverage Ratio</t>
  </si>
  <si>
    <t>9. Replacement Coverage Ratio</t>
  </si>
  <si>
    <t>7. Asset Turnover Ratio</t>
  </si>
  <si>
    <t>10. Operating Expense Ratio</t>
  </si>
  <si>
    <t>12. Interest Expense Ratio</t>
  </si>
  <si>
    <t xml:space="preserve"> Depreciation Adjustment</t>
  </si>
  <si>
    <t>Income and Self Employment Tax</t>
  </si>
  <si>
    <t xml:space="preserve">Accrued Interest - Other </t>
  </si>
  <si>
    <t>Cost or other basis of livestock reported in line 1a.</t>
  </si>
  <si>
    <t xml:space="preserve">  Other</t>
  </si>
  <si>
    <t>IRS #</t>
  </si>
  <si>
    <r>
      <t>I</t>
    </r>
    <r>
      <rPr>
        <sz val="11"/>
        <rFont val="Times New Roman"/>
        <family val="1"/>
      </rPr>
      <t>nventory of Livestock or Crops for Sale</t>
    </r>
  </si>
  <si>
    <t>Accrual Income Adjustments</t>
  </si>
  <si>
    <t>Total Accrual Income Adjustments</t>
  </si>
  <si>
    <t>Total Accrual Adjusted  Income</t>
  </si>
  <si>
    <t>Net Income</t>
  </si>
  <si>
    <t xml:space="preserve">See accrual adjustment sheet </t>
  </si>
  <si>
    <t>Accrued Interest- Mortgage</t>
  </si>
  <si>
    <t>Sales of livestock and other resale  items</t>
  </si>
  <si>
    <t>IRS depreciation</t>
  </si>
  <si>
    <t>From the depreciation sheet.</t>
  </si>
  <si>
    <t>See sheet 3</t>
  </si>
  <si>
    <t xml:space="preserve"> IRS Depreciation Adjustment</t>
  </si>
  <si>
    <t>Describe</t>
  </si>
  <si>
    <t>Non-Cash Accrual Expense Adjustments</t>
  </si>
  <si>
    <t>Does not include income tax.</t>
  </si>
  <si>
    <t>Total Checking/Cash</t>
  </si>
  <si>
    <t>Improvements</t>
  </si>
  <si>
    <t>Land</t>
  </si>
  <si>
    <t>Gains/Loss on Sales of Other Assets</t>
  </si>
  <si>
    <t>Mortgages</t>
  </si>
  <si>
    <t xml:space="preserve"> Other Adjustments to Cash Income and Expense Data for the Fiscal Year</t>
  </si>
  <si>
    <t>Not in Schedule F so added</t>
  </si>
  <si>
    <t>Net Cash-Family Living/Withdrawals</t>
  </si>
  <si>
    <t>-</t>
  </si>
  <si>
    <t>+</t>
  </si>
  <si>
    <t xml:space="preserve">  Dividends</t>
  </si>
  <si>
    <t>Cash</t>
  </si>
  <si>
    <t>Effect</t>
  </si>
  <si>
    <t xml:space="preserve">  Taxes -  Income &amp; Self Employment</t>
  </si>
  <si>
    <t>CASH FROM FAMILY LIVING EXPENSES/WITHDRAWALS</t>
  </si>
  <si>
    <t xml:space="preserve">6. Operating Profit Margin Ratio </t>
  </si>
  <si>
    <t>13. Income from Operations Ratio</t>
  </si>
  <si>
    <t>11. Depreciation/Amortization Expense Ratio</t>
  </si>
  <si>
    <t xml:space="preserve">  Market basis: Total Liabilities/Total Assets </t>
  </si>
  <si>
    <t xml:space="preserve">   Current Assets/Total Current Liabilities</t>
  </si>
  <si>
    <t>Current Ratio</t>
  </si>
  <si>
    <t>1.Current Ratio</t>
  </si>
  <si>
    <t xml:space="preserve">        Total Operating expenses - depreciation </t>
  </si>
  <si>
    <t>Payments due</t>
  </si>
  <si>
    <t xml:space="preserve">Used in calculating debt coverage ratio </t>
  </si>
  <si>
    <t>Summary of Balance Sheet</t>
  </si>
  <si>
    <t>Operating Loan  Payments</t>
  </si>
  <si>
    <t>Check the depreciation schedule</t>
  </si>
  <si>
    <t>IRS Depreciation</t>
  </si>
  <si>
    <t>Adjusted for non-cash depreciation</t>
  </si>
  <si>
    <t>See Sheet 2</t>
  </si>
  <si>
    <t xml:space="preserve">                                         Gross Revenues</t>
  </si>
  <si>
    <t>Part II Farm Expenses - Cash and Depreciation</t>
  </si>
  <si>
    <t>Not included in IRS expenses</t>
  </si>
  <si>
    <t xml:space="preserve"> Sale Purchased Asset on Depreciation Schedule</t>
  </si>
  <si>
    <t>IRS Total Cash Expenses</t>
  </si>
  <si>
    <t>Capital Gains (Loss) For Sales of Assets</t>
  </si>
  <si>
    <t>Adjusted Depreciation Replacing IRS Depreciation</t>
  </si>
  <si>
    <t>Income Adjustment from Sheet 1.</t>
  </si>
  <si>
    <t xml:space="preserve">Adjustments to Measure Accrual Adjusted Expenses </t>
  </si>
  <si>
    <t>_______________________________________________________________________________________________________</t>
  </si>
  <si>
    <t>_________________________________________</t>
  </si>
  <si>
    <t>Total minus interest &amp; depreciation</t>
  </si>
  <si>
    <t>% of Gross Income</t>
  </si>
  <si>
    <t>Total Operating Expenses</t>
  </si>
  <si>
    <t>___________________________________________________________</t>
  </si>
  <si>
    <t>Accrual adjusted</t>
  </si>
  <si>
    <t>Check</t>
  </si>
  <si>
    <t xml:space="preserve">     Gross revenue/Average total assets</t>
  </si>
  <si>
    <t xml:space="preserve">         - amortization/gross revenue</t>
  </si>
  <si>
    <t xml:space="preserve">Prepayment Capacity </t>
  </si>
  <si>
    <t>See current liabilities</t>
  </si>
  <si>
    <t>Fiscal Year  Values</t>
  </si>
  <si>
    <t>Repayment Required</t>
  </si>
  <si>
    <t>Interest Payments</t>
  </si>
  <si>
    <t xml:space="preserve">  Interest on capital leases</t>
  </si>
  <si>
    <t>Total Interest on Debt and Capital Leases</t>
  </si>
  <si>
    <t>Beginning of The Fiscal Year Payment Requirement</t>
  </si>
  <si>
    <t xml:space="preserve"> Scheduled principal payments capital lease</t>
  </si>
  <si>
    <t>Total Beginning Year Payments Requirement</t>
  </si>
  <si>
    <t>Fiscal Year Repayment Capacity</t>
  </si>
  <si>
    <t>Net Non-farm and Farm Income Available to Support Debt Payment</t>
  </si>
  <si>
    <t xml:space="preserve"> Capital contributions</t>
  </si>
  <si>
    <t xml:space="preserve"> Capital distributions</t>
  </si>
  <si>
    <t xml:space="preserve"> Net Cash Contribution</t>
  </si>
  <si>
    <t xml:space="preserve"> Total income tax expenses </t>
  </si>
  <si>
    <t>Net Farm Income From Operations</t>
  </si>
  <si>
    <t>Interest paid</t>
  </si>
  <si>
    <t>Repayment Capacity Summary</t>
  </si>
  <si>
    <t>Non farm income - contribution</t>
  </si>
  <si>
    <t>Net farm income from operations</t>
  </si>
  <si>
    <t>Total Repayment Capacity</t>
  </si>
  <si>
    <t xml:space="preserve">Annual Scheduled Principle and Interest  Payments </t>
  </si>
  <si>
    <t>Total Payments Scheduled</t>
  </si>
  <si>
    <t>9. Replacement Capacity Ratio = (c/d)</t>
  </si>
  <si>
    <t xml:space="preserve">     -</t>
  </si>
  <si>
    <t xml:space="preserve">     +</t>
  </si>
  <si>
    <t>Financial Efficiency Ratios</t>
  </si>
  <si>
    <t>10. Operating Expense Ratio*</t>
  </si>
  <si>
    <t>expenses for a representative operation and size.</t>
  </si>
  <si>
    <t xml:space="preserve">    replacement allowance/unfunded capital expenditures. </t>
  </si>
  <si>
    <t xml:space="preserve">     Repayment and replacement capacity divided by</t>
  </si>
  <si>
    <t xml:space="preserve">* Owner withdrawals for unpaid labor and management </t>
  </si>
  <si>
    <t>Annual</t>
  </si>
  <si>
    <t>*Adjustment to Schedule F Gross Income and Current Assets</t>
  </si>
  <si>
    <t>Accrued Interest - Other  Loans</t>
  </si>
  <si>
    <t>Use IRS form 4797</t>
  </si>
  <si>
    <t>Gross Income for  Adjustment</t>
  </si>
  <si>
    <t>Cost or Other Basis</t>
  </si>
  <si>
    <t>Capital Gains or Loss</t>
  </si>
  <si>
    <t>Not an IRS deductible cost</t>
  </si>
  <si>
    <t>*Deduction for owner unpaid labor and management - Uses to calculate profitability for a representative operation and size.</t>
  </si>
  <si>
    <t>Estimated representative value</t>
  </si>
  <si>
    <t xml:space="preserve">     Repayment &amp; replacement capacity/Total schedule principal </t>
  </si>
  <si>
    <t xml:space="preserve">     and interest business and personal payments.</t>
  </si>
  <si>
    <t xml:space="preserve">    Current Assets - Current Liabilities/Gross Revenue</t>
  </si>
  <si>
    <t xml:space="preserve">Fiscal Year Dates </t>
  </si>
  <si>
    <t>Replacement Coverage Ratio Calculations</t>
  </si>
  <si>
    <t xml:space="preserve">  a. Total Replacement Capacity</t>
  </si>
  <si>
    <t xml:space="preserve">  b. Total Use of Repayment Capacity - Payments Scheduled</t>
  </si>
  <si>
    <t xml:space="preserve">  c. Replacement Allowance (a-b)</t>
  </si>
  <si>
    <t xml:space="preserve">  d. Unfunded Capital Expenditure</t>
  </si>
  <si>
    <t>Total Non-Farm Net Cash Contribution</t>
  </si>
  <si>
    <t>Accrued Interest- Mortgage Loans</t>
  </si>
  <si>
    <t xml:space="preserve">  New Other Loan</t>
  </si>
  <si>
    <t xml:space="preserve">  New Capital Lease</t>
  </si>
  <si>
    <t xml:space="preserve">  Capital Lease Payment</t>
  </si>
  <si>
    <t xml:space="preserve">  Other Loan Payment</t>
  </si>
  <si>
    <t>Follows IRS reporting</t>
  </si>
  <si>
    <t>Adjusted from IRS see sheet 4</t>
  </si>
  <si>
    <t>________________________________________________________________________________________________</t>
  </si>
  <si>
    <t>Net Cash-Family Living Expenses/Withdrawals</t>
  </si>
  <si>
    <t>Debt Repayment Capacity and Replacement Coverage Data and Calculation</t>
  </si>
  <si>
    <t xml:space="preserve"> Unpaid other loans from prior period</t>
  </si>
  <si>
    <t xml:space="preserve">  Interest on other Loans</t>
  </si>
  <si>
    <t>IRS has two loans classifications</t>
  </si>
  <si>
    <t xml:space="preserve">  Interest on mortgage Loans</t>
  </si>
  <si>
    <t xml:space="preserve"> Scheduled principal payments on mortgage  debt</t>
  </si>
  <si>
    <t xml:space="preserve">  New Mortgage Loan </t>
  </si>
  <si>
    <t xml:space="preserve">  Mortgage Term Loan Principal Payment</t>
  </si>
  <si>
    <t>During fiscal year</t>
  </si>
  <si>
    <t>After family living expenses/withdrawals</t>
  </si>
  <si>
    <t>__________________________________________________________________________________________________</t>
  </si>
  <si>
    <t>Is not a cash expense</t>
  </si>
  <si>
    <t>10. Total Operating Expenses</t>
  </si>
  <si>
    <t>11. Adjusted Depreciation Replacing IRS Depreciation</t>
  </si>
  <si>
    <t>Includes depreciation &amp; interest</t>
  </si>
  <si>
    <t xml:space="preserve">After total expenses </t>
  </si>
  <si>
    <t xml:space="preserve">13. Net Income </t>
  </si>
  <si>
    <t>Operating income does not include depreciation or interest.</t>
  </si>
  <si>
    <t>A decision aid is available to calculate</t>
  </si>
  <si>
    <t>Net Income From Operation</t>
  </si>
  <si>
    <t>Before interest &amp; depreciation</t>
  </si>
  <si>
    <t>Net income</t>
  </si>
  <si>
    <t>Total Payment Required</t>
  </si>
  <si>
    <t>mortgage and other</t>
  </si>
  <si>
    <t>12. Interest - Cash and Accrual</t>
  </si>
  <si>
    <t>Vehicles Machinery &amp; Equip.</t>
  </si>
  <si>
    <t>New truck after trade in</t>
  </si>
  <si>
    <t>™</t>
  </si>
  <si>
    <r>
      <t xml:space="preserve">1. </t>
    </r>
    <r>
      <rPr>
        <b/>
        <sz val="12"/>
        <color indexed="8"/>
        <rFont val="Arial"/>
        <family val="2"/>
      </rPr>
      <t>Schedule F. Part I</t>
    </r>
    <r>
      <rPr>
        <sz val="12"/>
        <color indexed="8"/>
        <rFont val="Arial"/>
        <family val="2"/>
      </rPr>
      <t xml:space="preserve"> Farm Income - Cash Method</t>
    </r>
  </si>
  <si>
    <t xml:space="preserve">Market Valued Balance Sheet </t>
  </si>
  <si>
    <r>
      <rPr>
        <b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. </t>
    </r>
    <r>
      <rPr>
        <b/>
        <sz val="12"/>
        <color indexed="8"/>
        <rFont val="Arial"/>
        <family val="2"/>
      </rPr>
      <t xml:space="preserve">Schedule F. Part II Farm Expense - </t>
    </r>
    <r>
      <rPr>
        <sz val="12"/>
        <color indexed="8"/>
        <rFont val="Arial"/>
        <family val="2"/>
      </rPr>
      <t>Cash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Method</t>
    </r>
  </si>
  <si>
    <t xml:space="preserve">   Check %</t>
  </si>
  <si>
    <t>:1</t>
  </si>
  <si>
    <t>Farm Financial Standards Council (FFSC)</t>
  </si>
  <si>
    <t>a. Professional Fees</t>
  </si>
  <si>
    <t>Cash income</t>
  </si>
  <si>
    <t>Adjusted in Economic Depreciation From IRS</t>
  </si>
  <si>
    <t>Gross revenue used in ratio calculation</t>
  </si>
  <si>
    <t>Cash Expenses</t>
  </si>
  <si>
    <t>Adjusted for</t>
  </si>
  <si>
    <t>CASH FLOW FROM INVESTING</t>
  </si>
  <si>
    <t xml:space="preserve"> Gross Cash Income </t>
  </si>
  <si>
    <t>Cash expenses</t>
  </si>
  <si>
    <t>Gross Cash Income</t>
  </si>
  <si>
    <t>As report in Schedule F</t>
  </si>
  <si>
    <t>*For IRS this is capital gains adjusted.</t>
  </si>
  <si>
    <t>Schedule F report</t>
  </si>
  <si>
    <t>Deduction of Owner Unpaid Labor and Management</t>
  </si>
  <si>
    <t>See sheet 5.</t>
  </si>
  <si>
    <t xml:space="preserve">  Total Cash Contributions</t>
  </si>
  <si>
    <t xml:space="preserve">  Total Cash Withdrawals </t>
  </si>
  <si>
    <t xml:space="preserve">From family living and ranch business </t>
  </si>
  <si>
    <t>4. Rate of Return on Ranch Assets</t>
  </si>
  <si>
    <t>5. Rate of Return on Ranch Equity</t>
  </si>
  <si>
    <t>See sheet 5 -D96</t>
  </si>
  <si>
    <t>3. Accrual Adjustment Data</t>
  </si>
  <si>
    <t xml:space="preserve">    Data to calculate debt coverage and repayment capacity.</t>
  </si>
  <si>
    <t xml:space="preserve">     Income from operations - owner withdrawals for</t>
  </si>
  <si>
    <t xml:space="preserve">     unpaid labor and management/Average equity.</t>
  </si>
  <si>
    <t xml:space="preserve">     unpaid labor an management/Average assets.</t>
  </si>
  <si>
    <t xml:space="preserve">     unpaid labor and management/Gross revenue.</t>
  </si>
  <si>
    <t xml:space="preserve">        Depreciation Amortization Expense/Gross Revenue</t>
  </si>
  <si>
    <t xml:space="preserve">       Interest Expense/Gross Revenue</t>
  </si>
  <si>
    <t xml:space="preserve">       Income from Operations/Gross Revenue</t>
  </si>
  <si>
    <t>Calculating Replacement Recovery Cost for Capital Assets Based On Replacement Costs</t>
  </si>
  <si>
    <t>Summary of Replacement Cost Calculations</t>
  </si>
  <si>
    <t>Capital</t>
  </si>
  <si>
    <t xml:space="preserve">Estimated </t>
  </si>
  <si>
    <t>Balance Sheet</t>
  </si>
  <si>
    <t xml:space="preserve"> Recovery</t>
  </si>
  <si>
    <t>Repairs</t>
  </si>
  <si>
    <t>Totals</t>
  </si>
  <si>
    <t>Vehicle, Machinery and Equipment Investment at Replacement Cost and Depreciation and Repair Cost</t>
  </si>
  <si>
    <t xml:space="preserve">   Estimated </t>
  </si>
  <si>
    <t>Replacement</t>
  </si>
  <si>
    <t xml:space="preserve">Useful </t>
  </si>
  <si>
    <t xml:space="preserve">Salvage </t>
  </si>
  <si>
    <t>Cost Recovery</t>
  </si>
  <si>
    <t>Repairs %</t>
  </si>
  <si>
    <t>Cost</t>
  </si>
  <si>
    <t>Life</t>
  </si>
  <si>
    <t>Value %</t>
  </si>
  <si>
    <t xml:space="preserve">Annual </t>
  </si>
  <si>
    <t>Investment*</t>
  </si>
  <si>
    <t xml:space="preserve">   of Cost</t>
  </si>
  <si>
    <t xml:space="preserve">Repairs** </t>
  </si>
  <si>
    <t>Improvements Investment at Replacement Cost and Depreciation and Repair Cost</t>
  </si>
  <si>
    <t>Repairs**</t>
  </si>
  <si>
    <t>*Average investment based replacement cost, useful life and salvage value.</t>
  </si>
  <si>
    <t>**Repairs and maintenance cost and fuel and oil input in main cash indirect cost data.</t>
  </si>
  <si>
    <t>Vehicle Machinery &amp; Equip</t>
  </si>
  <si>
    <t>Improvement</t>
  </si>
  <si>
    <t>Cost Recovery Summary</t>
  </si>
  <si>
    <t>This is an alternative to tax based calculations or calculated book depreciation.</t>
  </si>
  <si>
    <t>Depreciation - IRS Tax Calculated</t>
  </si>
  <si>
    <t>Depreciation - Replacement Cost Calculator - Sheet 4.</t>
  </si>
  <si>
    <t xml:space="preserve">6. Market Valued Balance Sheet </t>
  </si>
  <si>
    <t>9. Graph of Financial Efficiency Ratios</t>
  </si>
  <si>
    <t>Vehicles, Machinery &amp; Equip.</t>
  </si>
  <si>
    <t>See sheet 4.</t>
  </si>
  <si>
    <t>Calculate replacement cost as an alternative to IRS depreciation.</t>
  </si>
  <si>
    <t>See sheet 4. for estimated repair and maintenance coats.</t>
  </si>
  <si>
    <t>Maintenance</t>
  </si>
  <si>
    <t>These are estimated values and can be uses to replace IRS values.</t>
  </si>
  <si>
    <t>4. Replacement Cost Calculator for Farm Capital Assets</t>
  </si>
  <si>
    <t>Accounts Receivable</t>
  </si>
  <si>
    <t>Grain Inventory</t>
  </si>
  <si>
    <t>Investment in Growing crops</t>
  </si>
  <si>
    <t>Accrued Interest</t>
  </si>
  <si>
    <t>Sales of livestock, produce, grains and other products you raise</t>
  </si>
  <si>
    <t>Deferred Taxes</t>
  </si>
  <si>
    <t>Notes</t>
  </si>
  <si>
    <t>Notes Payable</t>
  </si>
  <si>
    <t>Income Tax Payable</t>
  </si>
  <si>
    <t>Family living expenses/withdrawals</t>
  </si>
  <si>
    <t>c. Other</t>
  </si>
  <si>
    <t>Amount received in Current Tax Year</t>
  </si>
  <si>
    <t>6d Amount deferred from prior tax year</t>
  </si>
  <si>
    <t>If election to defer to Next Tax Year</t>
  </si>
  <si>
    <t>d. Other</t>
  </si>
  <si>
    <t xml:space="preserve">   Salary</t>
  </si>
  <si>
    <t xml:space="preserve">   Payroll Expenses</t>
  </si>
  <si>
    <t xml:space="preserve">   Contract Labor</t>
  </si>
  <si>
    <t>See sheet 5. The Financial Statement to change value.</t>
  </si>
  <si>
    <t xml:space="preserve">Cash land lease </t>
  </si>
  <si>
    <t>Leased land</t>
  </si>
  <si>
    <t>Inventory of Crops for Sale</t>
  </si>
  <si>
    <r>
      <t xml:space="preserve">Depreciation - </t>
    </r>
    <r>
      <rPr>
        <b/>
        <sz val="12"/>
        <color indexed="8"/>
        <rFont val="Arial"/>
        <family val="2"/>
      </rPr>
      <t>Book</t>
    </r>
    <r>
      <rPr>
        <sz val="12"/>
        <color indexed="8"/>
        <rFont val="Arial"/>
        <family val="2"/>
      </rPr>
      <t xml:space="preserve"> from IRS schedule</t>
    </r>
  </si>
  <si>
    <t>Sheet 4 calculated values if used.</t>
  </si>
  <si>
    <r>
      <t>I</t>
    </r>
    <r>
      <rPr>
        <b/>
        <sz val="11"/>
        <rFont val="Arial"/>
        <family val="2"/>
      </rPr>
      <t>nventory of Crops for Sale</t>
    </r>
  </si>
  <si>
    <t xml:space="preserve">Investment in Growing Crops </t>
  </si>
  <si>
    <t xml:space="preserve">Total Investment in Growing  Crops </t>
  </si>
  <si>
    <t>Deduction for Owner Unpaid Labor &amp; Mgmt.</t>
  </si>
  <si>
    <t>See CPA Book depreciation schedule</t>
  </si>
  <si>
    <t>Net Depreciation Used In Reporting</t>
  </si>
  <si>
    <t xml:space="preserve">     Replacement cost is as an alternative to IRS tax calculated depreciation. </t>
  </si>
  <si>
    <t xml:space="preserve">     Includes vehicles, machinery, equipment and improvements.</t>
  </si>
  <si>
    <t xml:space="preserve"> Reporting FFSC Financial Performance Measurement by Criteria </t>
  </si>
  <si>
    <t>Shown in sheet 5 - Financial Statement</t>
  </si>
  <si>
    <t>Added Expense For Financial Reporting</t>
  </si>
  <si>
    <t>FFSC Recommend Financial Criteria and Performance Values</t>
  </si>
  <si>
    <t xml:space="preserve">      Cash expense data. </t>
  </si>
  <si>
    <t xml:space="preserve">      Data for depreciation Schedule F and capital gains adjustments.</t>
  </si>
  <si>
    <t xml:space="preserve">      Cash to accrual adjusted statement report.</t>
  </si>
  <si>
    <t xml:space="preserve">     Calculation of balance sheet ratios. Data not in Schedule F.</t>
  </si>
  <si>
    <t>8. FFSC Criteria and Performance Measurement Report</t>
  </si>
  <si>
    <t xml:space="preserve">Data from the IRS Schedule F or QuickBooksPro™ </t>
  </si>
  <si>
    <t xml:space="preserve">      Added income and expense data, depreciation and capital gains adjustments.</t>
  </si>
  <si>
    <t>List of Schedule F and Other Data Sheets and Financial Reports</t>
  </si>
  <si>
    <t>Choose Alternative - Book or Calculated Replacement Cost</t>
  </si>
  <si>
    <t>Pickup</t>
  </si>
  <si>
    <t>Total IRS Expenses - Match the Schedule F</t>
  </si>
  <si>
    <t>See adjustments below</t>
  </si>
  <si>
    <t xml:space="preserve">IRS depreciation-see value used in reports.  </t>
  </si>
  <si>
    <t>Depreciation - See Sheet 3 for choice value is used.</t>
  </si>
  <si>
    <t>Total Accrual Adjusted Expenses</t>
  </si>
  <si>
    <t>See sheet 7.</t>
  </si>
  <si>
    <t>Value of New Capital Asset Investment Used</t>
  </si>
  <si>
    <t xml:space="preserve">Test date </t>
  </si>
  <si>
    <t>Year</t>
  </si>
  <si>
    <t>End of fiscal year</t>
  </si>
  <si>
    <t>*Added sub-accounts for management reporting purpose using the accounting software system.</t>
  </si>
  <si>
    <t>______________________________________________________</t>
  </si>
  <si>
    <t xml:space="preserve"> Subtract line 33 from line 9 Sheet 1.</t>
  </si>
  <si>
    <t>Net farm profit or (loss)**</t>
  </si>
  <si>
    <t>**This is not a measure of business profit. See accrual adjusted income statement on sheet 5.</t>
  </si>
  <si>
    <t>IRS reported expenses.</t>
  </si>
  <si>
    <t>Accrual Adjusted Income Statement</t>
  </si>
  <si>
    <t>5. Accrual Adjusted Income Statement</t>
  </si>
  <si>
    <t>7. Statement of Cash Flow and Repayment Capacity</t>
  </si>
  <si>
    <t xml:space="preserve">    Replacement coverage data and calculation. Data not in Schedule F</t>
  </si>
  <si>
    <t>Current Portion on Mortgage</t>
  </si>
  <si>
    <t>3. Liabilities/Asset Ratio</t>
  </si>
  <si>
    <t>Liabilities/Asset Ratio</t>
  </si>
  <si>
    <t>Liabilities/Equity Ratio</t>
  </si>
  <si>
    <t>2. Working Capital as % of Gross Revenue</t>
  </si>
  <si>
    <t>See sheet 8. for FFSC Financial Ratios</t>
  </si>
  <si>
    <t xml:space="preserve"> Liabilities/Asset Ratio</t>
  </si>
  <si>
    <t>Solvency - % Ownership</t>
  </si>
  <si>
    <t xml:space="preserve"> Total Cash Expenses </t>
  </si>
  <si>
    <t xml:space="preserve">     Includes data to assist calculations of cash sales.</t>
  </si>
  <si>
    <t>Ranch Farm IRS Schedule F to Accrual Adjusted Financial Statements</t>
  </si>
  <si>
    <t>b. Other</t>
  </si>
  <si>
    <t>Crop</t>
  </si>
  <si>
    <t>Cattle</t>
  </si>
  <si>
    <t>See sheet 1</t>
  </si>
  <si>
    <t>This Option Does Not Include Measured Production Benchmarks</t>
  </si>
  <si>
    <t xml:space="preserve">Gain or loss on sales of assets is reported on IRS form 4797 Sale of Business Property. </t>
  </si>
  <si>
    <t xml:space="preserve">Included operating </t>
  </si>
  <si>
    <t>Not in IRS deductible expenses.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</si>
</sst>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[$-409]d\-mmm\-yy;@"/>
    <numFmt numFmtId="168" formatCode="[$$-409]#,##0.00_);[Red]\([$$-409]#,##0.00\)"/>
    <numFmt numFmtId="169" formatCode="[$$-409]#,##0_);[Red]\([$$-409]#,##0\)"/>
  </numFmts>
  <fonts count="67" x14ac:knownFonts="1"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4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theme="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2"/>
      <color rgb="FF3333FF"/>
      <name val="Times New Roman"/>
      <family val="1"/>
    </font>
    <font>
      <b/>
      <sz val="12"/>
      <color rgb="FF3333FF"/>
      <name val="Times New Roman"/>
      <family val="1"/>
    </font>
    <font>
      <sz val="11"/>
      <color rgb="FF3333FF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b/>
      <sz val="14"/>
      <name val="Arial"/>
      <family val="2"/>
    </font>
    <font>
      <sz val="12"/>
      <color rgb="FF0033CC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2"/>
      <name val="Arial"/>
      <family val="2"/>
    </font>
    <font>
      <sz val="10"/>
      <color indexed="18"/>
      <name val="Arial"/>
      <family val="2"/>
    </font>
    <font>
      <sz val="10"/>
      <color rgb="FF0033CC"/>
      <name val="Arial"/>
      <family val="2"/>
    </font>
    <font>
      <sz val="12"/>
      <color indexed="8"/>
      <name val="Arial"/>
      <family val="2"/>
    </font>
    <font>
      <sz val="11"/>
      <color rgb="FF3333FF"/>
      <name val="Times New Roman"/>
      <family val="1"/>
    </font>
    <font>
      <b/>
      <sz val="12"/>
      <color rgb="FF0033CC"/>
      <name val="Arial"/>
      <family val="2"/>
    </font>
    <font>
      <sz val="11"/>
      <color rgb="FF3333FF"/>
      <name val="Arial"/>
      <family val="2"/>
    </font>
    <font>
      <sz val="12"/>
      <color indexed="12"/>
      <name val="Arial"/>
      <family val="2"/>
    </font>
    <font>
      <b/>
      <sz val="11"/>
      <color rgb="FF3333FF"/>
      <name val="Arial"/>
      <family val="2"/>
    </font>
    <font>
      <sz val="10"/>
      <color rgb="FF0070C0"/>
      <name val="Arial"/>
      <family val="2"/>
    </font>
    <font>
      <b/>
      <sz val="11"/>
      <name val="Arial"/>
      <family val="2"/>
    </font>
    <font>
      <sz val="12"/>
      <color rgb="FF0000FF"/>
      <name val="Arial"/>
      <family val="2"/>
    </font>
    <font>
      <sz val="10"/>
      <name val="Arial"/>
      <family val="2"/>
    </font>
    <font>
      <sz val="10"/>
      <color rgb="FF3333FF"/>
      <name val="Arial"/>
      <family val="2"/>
    </font>
    <font>
      <sz val="12"/>
      <color rgb="FF3333FF"/>
      <name val="Calibri"/>
      <family val="2"/>
      <scheme val="minor"/>
    </font>
    <font>
      <sz val="12"/>
      <color rgb="FF3333FF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  <scheme val="minor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rgb="FFC0000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  <scheme val="minor"/>
    </font>
    <font>
      <b/>
      <sz val="12"/>
      <color rgb="FF3333FF"/>
      <name val="Arial"/>
      <family val="2"/>
    </font>
    <font>
      <b/>
      <sz val="10"/>
      <color indexed="39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2"/>
      <color indexed="12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name val="Arial"/>
    </font>
    <font>
      <sz val="11"/>
      <name val="Arial"/>
      <family val="2"/>
    </font>
    <font>
      <b/>
      <sz val="10"/>
      <color rgb="FF3333FF"/>
      <name val="Arial"/>
      <family val="2"/>
    </font>
    <font>
      <b/>
      <sz val="12"/>
      <color indexed="8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rgb="FFC00000"/>
      <name val="Times New Roman"/>
      <family val="1"/>
    </font>
    <font>
      <sz val="12"/>
      <color rgb="FFC00000"/>
      <name val="Times New Roman"/>
      <family val="1"/>
    </font>
    <font>
      <b/>
      <sz val="10"/>
      <color rgb="FFFF0000"/>
      <name val="Arial"/>
      <family val="2"/>
    </font>
    <font>
      <b/>
      <sz val="11"/>
      <color indexed="8"/>
      <name val="Arial Blac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6" fillId="0" borderId="0"/>
  </cellStyleXfs>
  <cellXfs count="273">
    <xf numFmtId="0" fontId="0" fillId="0" borderId="0" xfId="0"/>
    <xf numFmtId="0" fontId="3" fillId="0" borderId="0" xfId="0" applyFont="1"/>
    <xf numFmtId="0" fontId="4" fillId="0" borderId="0" xfId="0" applyFont="1" applyBorder="1" applyProtection="1">
      <protection locked="0"/>
    </xf>
    <xf numFmtId="0" fontId="6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164" fontId="9" fillId="0" borderId="0" xfId="0" applyNumberFormat="1" applyFont="1" applyProtection="1"/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10" fillId="0" borderId="0" xfId="0" applyFont="1"/>
    <xf numFmtId="0" fontId="11" fillId="0" borderId="0" xfId="0" applyFont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1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13" fillId="0" borderId="0" xfId="0" applyNumberFormat="1" applyFont="1" applyProtection="1">
      <protection locked="0"/>
    </xf>
    <xf numFmtId="0" fontId="11" fillId="0" borderId="0" xfId="0" applyFont="1" applyAlignment="1">
      <alignment horizontal="center"/>
    </xf>
    <xf numFmtId="0" fontId="14" fillId="0" borderId="2" xfId="0" applyFont="1" applyBorder="1" applyProtection="1">
      <protection locked="0"/>
    </xf>
    <xf numFmtId="164" fontId="13" fillId="0" borderId="2" xfId="0" applyNumberFormat="1" applyFont="1" applyBorder="1" applyProtection="1">
      <protection locked="0"/>
    </xf>
    <xf numFmtId="0" fontId="13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4" fontId="17" fillId="0" borderId="0" xfId="0" applyNumberFormat="1" applyFont="1"/>
    <xf numFmtId="0" fontId="21" fillId="0" borderId="0" xfId="0" applyFont="1"/>
    <xf numFmtId="165" fontId="22" fillId="0" borderId="0" xfId="1" applyNumberFormat="1" applyFont="1" applyProtection="1">
      <protection locked="0"/>
    </xf>
    <xf numFmtId="165" fontId="17" fillId="0" borderId="0" xfId="1" applyNumberFormat="1" applyFont="1"/>
    <xf numFmtId="165" fontId="0" fillId="0" borderId="0" xfId="1" applyNumberFormat="1" applyFont="1"/>
    <xf numFmtId="165" fontId="20" fillId="0" borderId="0" xfId="1" applyNumberFormat="1" applyFont="1" applyProtection="1">
      <protection locked="0"/>
    </xf>
    <xf numFmtId="165" fontId="0" fillId="0" borderId="0" xfId="0" applyNumberFormat="1"/>
    <xf numFmtId="165" fontId="17" fillId="0" borderId="0" xfId="1" applyNumberFormat="1" applyFont="1" applyProtection="1"/>
    <xf numFmtId="165" fontId="21" fillId="0" borderId="0" xfId="1" applyNumberFormat="1" applyFont="1" applyProtection="1"/>
    <xf numFmtId="0" fontId="25" fillId="0" borderId="0" xfId="0" applyFont="1" applyProtection="1">
      <protection locked="0"/>
    </xf>
    <xf numFmtId="0" fontId="24" fillId="0" borderId="0" xfId="0" applyFont="1"/>
    <xf numFmtId="0" fontId="27" fillId="0" borderId="0" xfId="0" applyFont="1"/>
    <xf numFmtId="0" fontId="13" fillId="0" borderId="0" xfId="0" applyFont="1" applyProtection="1">
      <protection locked="0"/>
    </xf>
    <xf numFmtId="0" fontId="13" fillId="0" borderId="0" xfId="0" applyFont="1" applyAlignment="1">
      <alignment horizontal="left" wrapText="1"/>
    </xf>
    <xf numFmtId="0" fontId="13" fillId="0" borderId="1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164" fontId="7" fillId="0" borderId="0" xfId="0" applyNumberFormat="1" applyFont="1" applyAlignment="1">
      <alignment horizontal="center"/>
    </xf>
    <xf numFmtId="164" fontId="11" fillId="0" borderId="0" xfId="0" applyNumberFormat="1" applyFont="1" applyProtection="1"/>
    <xf numFmtId="165" fontId="2" fillId="0" borderId="0" xfId="1" applyNumberFormat="1" applyFont="1"/>
    <xf numFmtId="165" fontId="2" fillId="0" borderId="0" xfId="0" applyNumberFormat="1" applyFont="1"/>
    <xf numFmtId="0" fontId="2" fillId="0" borderId="0" xfId="0" applyFont="1"/>
    <xf numFmtId="0" fontId="21" fillId="0" borderId="0" xfId="0" applyFont="1" applyAlignment="1">
      <alignment horizontal="center"/>
    </xf>
    <xf numFmtId="0" fontId="17" fillId="0" borderId="0" xfId="0" applyFont="1" applyAlignment="1" applyProtection="1">
      <alignment horizontal="center"/>
      <protection locked="0"/>
    </xf>
    <xf numFmtId="167" fontId="29" fillId="0" borderId="6" xfId="0" applyNumberFormat="1" applyFont="1" applyBorder="1" applyProtection="1">
      <protection locked="0"/>
    </xf>
    <xf numFmtId="0" fontId="30" fillId="0" borderId="0" xfId="0" applyFont="1" applyProtection="1">
      <protection locked="0"/>
    </xf>
    <xf numFmtId="167" fontId="17" fillId="0" borderId="0" xfId="0" applyNumberFormat="1" applyFont="1"/>
    <xf numFmtId="0" fontId="31" fillId="0" borderId="0" xfId="0" applyFont="1" applyProtection="1">
      <protection locked="0"/>
    </xf>
    <xf numFmtId="164" fontId="31" fillId="0" borderId="7" xfId="0" applyNumberFormat="1" applyFont="1" applyBorder="1"/>
    <xf numFmtId="164" fontId="24" fillId="0" borderId="0" xfId="0" applyNumberFormat="1" applyFont="1"/>
    <xf numFmtId="168" fontId="24" fillId="0" borderId="0" xfId="0" applyNumberFormat="1" applyFont="1"/>
    <xf numFmtId="0" fontId="17" fillId="0" borderId="0" xfId="0" applyFont="1" applyProtection="1">
      <protection locked="0"/>
    </xf>
    <xf numFmtId="0" fontId="32" fillId="0" borderId="0" xfId="0" applyFont="1" applyProtection="1">
      <protection locked="0"/>
    </xf>
    <xf numFmtId="164" fontId="17" fillId="0" borderId="0" xfId="0" applyNumberFormat="1" applyFont="1"/>
    <xf numFmtId="168" fontId="17" fillId="0" borderId="0" xfId="0" applyNumberFormat="1" applyFont="1"/>
    <xf numFmtId="0" fontId="24" fillId="0" borderId="0" xfId="0" applyFont="1" applyProtection="1">
      <protection locked="0"/>
    </xf>
    <xf numFmtId="168" fontId="17" fillId="0" borderId="0" xfId="0" applyNumberFormat="1" applyFont="1" applyAlignment="1">
      <alignment horizontal="center"/>
    </xf>
    <xf numFmtId="0" fontId="33" fillId="0" borderId="0" xfId="0" applyFont="1" applyProtection="1">
      <protection locked="0"/>
    </xf>
    <xf numFmtId="165" fontId="30" fillId="0" borderId="0" xfId="0" applyNumberFormat="1" applyFont="1" applyAlignment="1" applyProtection="1">
      <alignment horizontal="center"/>
      <protection locked="0"/>
    </xf>
    <xf numFmtId="169" fontId="24" fillId="0" borderId="0" xfId="0" applyNumberFormat="1" applyFont="1"/>
    <xf numFmtId="164" fontId="0" fillId="0" borderId="0" xfId="0" applyNumberFormat="1"/>
    <xf numFmtId="168" fontId="0" fillId="0" borderId="0" xfId="0" applyNumberFormat="1"/>
    <xf numFmtId="0" fontId="35" fillId="0" borderId="0" xfId="0" applyFont="1" applyProtection="1">
      <protection locked="0"/>
    </xf>
    <xf numFmtId="165" fontId="36" fillId="0" borderId="0" xfId="0" applyNumberFormat="1" applyFont="1"/>
    <xf numFmtId="6" fontId="24" fillId="0" borderId="0" xfId="0" applyNumberFormat="1" applyFont="1"/>
    <xf numFmtId="164" fontId="31" fillId="0" borderId="8" xfId="0" applyNumberFormat="1" applyFont="1" applyBorder="1"/>
    <xf numFmtId="164" fontId="17" fillId="0" borderId="9" xfId="0" applyNumberFormat="1" applyFont="1" applyBorder="1"/>
    <xf numFmtId="164" fontId="31" fillId="0" borderId="0" xfId="0" applyNumberFormat="1" applyFont="1"/>
    <xf numFmtId="0" fontId="30" fillId="0" borderId="0" xfId="0" applyFont="1" applyAlignment="1" applyProtection="1">
      <alignment horizontal="center"/>
      <protection locked="0"/>
    </xf>
    <xf numFmtId="164" fontId="17" fillId="0" borderId="0" xfId="0" applyNumberFormat="1" applyFont="1" applyAlignment="1">
      <alignment horizontal="center"/>
    </xf>
    <xf numFmtId="6" fontId="21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40" fillId="0" borderId="0" xfId="0" applyFont="1"/>
    <xf numFmtId="0" fontId="41" fillId="0" borderId="0" xfId="0" applyFont="1"/>
    <xf numFmtId="164" fontId="27" fillId="0" borderId="0" xfId="0" applyNumberFormat="1" applyFont="1"/>
    <xf numFmtId="164" fontId="43" fillId="0" borderId="0" xfId="0" applyNumberFormat="1" applyFont="1"/>
    <xf numFmtId="0" fontId="43" fillId="0" borderId="0" xfId="0" applyFont="1"/>
    <xf numFmtId="8" fontId="40" fillId="0" borderId="0" xfId="0" applyNumberFormat="1" applyFont="1"/>
    <xf numFmtId="164" fontId="40" fillId="0" borderId="0" xfId="0" applyNumberFormat="1" applyFont="1"/>
    <xf numFmtId="0" fontId="11" fillId="0" borderId="0" xfId="0" applyFont="1" applyBorder="1" applyProtection="1"/>
    <xf numFmtId="0" fontId="9" fillId="0" borderId="0" xfId="0" applyFo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39" fillId="0" borderId="0" xfId="0" applyFont="1" applyProtection="1">
      <protection locked="0"/>
    </xf>
    <xf numFmtId="0" fontId="0" fillId="0" borderId="0" xfId="0"/>
    <xf numFmtId="0" fontId="46" fillId="0" borderId="0" xfId="0" applyFont="1" applyProtection="1">
      <protection locked="0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49" fillId="0" borderId="0" xfId="0" applyFont="1"/>
    <xf numFmtId="0" fontId="15" fillId="0" borderId="0" xfId="0" applyFont="1"/>
    <xf numFmtId="0" fontId="28" fillId="0" borderId="1" xfId="0" applyFont="1" applyBorder="1" applyAlignment="1" applyProtection="1">
      <alignment horizontal="left"/>
    </xf>
    <xf numFmtId="0" fontId="9" fillId="0" borderId="0" xfId="0" applyFont="1"/>
    <xf numFmtId="8" fontId="5" fillId="0" borderId="0" xfId="0" applyNumberFormat="1" applyFont="1"/>
    <xf numFmtId="0" fontId="9" fillId="0" borderId="0" xfId="0" applyFont="1" applyProtection="1"/>
    <xf numFmtId="0" fontId="0" fillId="0" borderId="0" xfId="0"/>
    <xf numFmtId="0" fontId="39" fillId="0" borderId="0" xfId="0" applyFont="1"/>
    <xf numFmtId="0" fontId="0" fillId="0" borderId="0" xfId="0"/>
    <xf numFmtId="0" fontId="0" fillId="0" borderId="0" xfId="0"/>
    <xf numFmtId="0" fontId="15" fillId="0" borderId="0" xfId="0" applyFont="1" applyProtection="1">
      <protection locked="0"/>
    </xf>
    <xf numFmtId="0" fontId="52" fillId="0" borderId="0" xfId="0" applyFont="1"/>
    <xf numFmtId="8" fontId="7" fillId="0" borderId="0" xfId="0" applyNumberFormat="1" applyFont="1"/>
    <xf numFmtId="0" fontId="0" fillId="0" borderId="0" xfId="0"/>
    <xf numFmtId="0" fontId="45" fillId="0" borderId="0" xfId="0" applyFont="1"/>
    <xf numFmtId="2" fontId="16" fillId="0" borderId="0" xfId="2" applyNumberFormat="1" applyFont="1"/>
    <xf numFmtId="2" fontId="16" fillId="0" borderId="0" xfId="0" applyNumberFormat="1" applyFont="1"/>
    <xf numFmtId="0" fontId="53" fillId="0" borderId="0" xfId="0" applyFont="1"/>
    <xf numFmtId="8" fontId="0" fillId="0" borderId="0" xfId="0" applyNumberFormat="1"/>
    <xf numFmtId="0" fontId="0" fillId="0" borderId="0" xfId="0"/>
    <xf numFmtId="0" fontId="27" fillId="0" borderId="0" xfId="0" applyFont="1" applyAlignment="1">
      <alignment horizontal="center"/>
    </xf>
    <xf numFmtId="2" fontId="40" fillId="0" borderId="0" xfId="0" applyNumberFormat="1" applyFont="1"/>
    <xf numFmtId="0" fontId="28" fillId="0" borderId="0" xfId="0" applyFont="1" applyBorder="1" applyAlignment="1" applyProtection="1">
      <alignment horizontal="left"/>
    </xf>
    <xf numFmtId="0" fontId="44" fillId="0" borderId="0" xfId="0" applyFont="1" applyBorder="1" applyAlignment="1" applyProtection="1">
      <alignment horizontal="left"/>
    </xf>
    <xf numFmtId="166" fontId="40" fillId="0" borderId="0" xfId="2" applyNumberFormat="1" applyFont="1"/>
    <xf numFmtId="164" fontId="49" fillId="0" borderId="0" xfId="0" applyNumberFormat="1" applyFont="1"/>
    <xf numFmtId="166" fontId="43" fillId="0" borderId="0" xfId="0" applyNumberFormat="1" applyFont="1"/>
    <xf numFmtId="166" fontId="17" fillId="0" borderId="0" xfId="2" applyNumberFormat="1" applyFont="1"/>
    <xf numFmtId="0" fontId="40" fillId="0" borderId="0" xfId="0" applyFont="1" applyAlignment="1">
      <alignment horizontal="center"/>
    </xf>
    <xf numFmtId="2" fontId="40" fillId="0" borderId="0" xfId="2" applyNumberFormat="1" applyFont="1"/>
    <xf numFmtId="2" fontId="42" fillId="0" borderId="0" xfId="0" applyNumberFormat="1" applyFont="1"/>
    <xf numFmtId="0" fontId="0" fillId="0" borderId="0" xfId="0"/>
    <xf numFmtId="0" fontId="11" fillId="0" borderId="0" xfId="0" applyFont="1" applyProtection="1"/>
    <xf numFmtId="14" fontId="29" fillId="0" borderId="0" xfId="0" applyNumberFormat="1" applyFont="1" applyProtection="1">
      <protection locked="0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47" fillId="0" borderId="1" xfId="0" applyFont="1" applyBorder="1" applyAlignment="1" applyProtection="1">
      <alignment horizontal="left"/>
    </xf>
    <xf numFmtId="0" fontId="0" fillId="0" borderId="0" xfId="0"/>
    <xf numFmtId="8" fontId="27" fillId="0" borderId="0" xfId="0" applyNumberFormat="1" applyFont="1"/>
    <xf numFmtId="166" fontId="7" fillId="0" borderId="0" xfId="2" applyNumberFormat="1" applyFont="1"/>
    <xf numFmtId="166" fontId="49" fillId="0" borderId="0" xfId="2" applyNumberFormat="1" applyFont="1"/>
    <xf numFmtId="166" fontId="0" fillId="0" borderId="0" xfId="0" applyNumberFormat="1"/>
    <xf numFmtId="0" fontId="53" fillId="0" borderId="0" xfId="0" applyFont="1" applyProtection="1">
      <protection locked="0"/>
    </xf>
    <xf numFmtId="166" fontId="7" fillId="0" borderId="0" xfId="2" applyNumberFormat="1" applyFont="1" applyAlignment="1">
      <alignment horizontal="left"/>
    </xf>
    <xf numFmtId="164" fontId="5" fillId="0" borderId="0" xfId="0" applyNumberFormat="1" applyFont="1"/>
    <xf numFmtId="0" fontId="54" fillId="0" borderId="0" xfId="0" applyFont="1"/>
    <xf numFmtId="166" fontId="52" fillId="0" borderId="0" xfId="0" applyNumberFormat="1" applyFont="1" applyAlignment="1">
      <alignment horizontal="left"/>
    </xf>
    <xf numFmtId="0" fontId="5" fillId="0" borderId="0" xfId="0" applyFont="1" applyProtection="1">
      <protection locked="0"/>
    </xf>
    <xf numFmtId="0" fontId="40" fillId="0" borderId="0" xfId="0" applyFont="1" applyAlignment="1">
      <alignment horizontal="left"/>
    </xf>
    <xf numFmtId="8" fontId="17" fillId="0" borderId="0" xfId="0" applyNumberFormat="1" applyFont="1"/>
    <xf numFmtId="5" fontId="11" fillId="0" borderId="0" xfId="0" applyNumberFormat="1" applyFont="1"/>
    <xf numFmtId="5" fontId="9" fillId="0" borderId="0" xfId="0" applyNumberFormat="1" applyFont="1"/>
    <xf numFmtId="0" fontId="48" fillId="0" borderId="0" xfId="0" applyFont="1"/>
    <xf numFmtId="5" fontId="55" fillId="0" borderId="7" xfId="0" applyNumberFormat="1" applyFont="1" applyBorder="1" applyProtection="1">
      <protection locked="0"/>
    </xf>
    <xf numFmtId="0" fontId="11" fillId="0" borderId="0" xfId="0" applyFont="1"/>
    <xf numFmtId="5" fontId="55" fillId="0" borderId="0" xfId="0" applyNumberFormat="1" applyFont="1"/>
    <xf numFmtId="5" fontId="6" fillId="0" borderId="0" xfId="0" applyNumberFormat="1" applyFont="1"/>
    <xf numFmtId="5" fontId="3" fillId="0" borderId="0" xfId="0" applyNumberFormat="1" applyFont="1"/>
    <xf numFmtId="5" fontId="11" fillId="0" borderId="0" xfId="0" applyNumberFormat="1" applyFont="1" applyBorder="1"/>
    <xf numFmtId="5" fontId="9" fillId="0" borderId="0" xfId="0" applyNumberFormat="1" applyFont="1" applyBorder="1" applyProtection="1"/>
    <xf numFmtId="0" fontId="7" fillId="0" borderId="0" xfId="0" applyFont="1" applyProtection="1">
      <protection locked="0"/>
    </xf>
    <xf numFmtId="8" fontId="9" fillId="0" borderId="0" xfId="0" applyNumberFormat="1" applyFont="1"/>
    <xf numFmtId="0" fontId="13" fillId="0" borderId="0" xfId="0" applyFont="1" applyAlignment="1" applyProtection="1">
      <alignment horizontal="center"/>
      <protection locked="0"/>
    </xf>
    <xf numFmtId="164" fontId="5" fillId="0" borderId="0" xfId="0" applyNumberFormat="1" applyFont="1" applyProtection="1"/>
    <xf numFmtId="164" fontId="5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8" fontId="7" fillId="0" borderId="0" xfId="0" applyNumberFormat="1" applyFont="1" applyProtection="1"/>
    <xf numFmtId="164" fontId="14" fillId="0" borderId="0" xfId="0" applyNumberFormat="1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5" fontId="5" fillId="0" borderId="0" xfId="0" applyNumberFormat="1" applyFont="1"/>
    <xf numFmtId="0" fontId="17" fillId="0" borderId="0" xfId="0" applyFont="1" applyBorder="1" applyAlignment="1" applyProtection="1">
      <alignment horizontal="left"/>
    </xf>
    <xf numFmtId="1" fontId="11" fillId="0" borderId="0" xfId="0" applyNumberFormat="1" applyFont="1" applyProtection="1"/>
    <xf numFmtId="2" fontId="3" fillId="0" borderId="0" xfId="0" applyNumberFormat="1" applyFont="1"/>
    <xf numFmtId="6" fontId="11" fillId="0" borderId="0" xfId="0" applyNumberFormat="1" applyFont="1"/>
    <xf numFmtId="6" fontId="6" fillId="0" borderId="0" xfId="0" applyNumberFormat="1" applyFont="1"/>
    <xf numFmtId="6" fontId="3" fillId="0" borderId="0" xfId="0" applyNumberFormat="1" applyFont="1"/>
    <xf numFmtId="0" fontId="41" fillId="0" borderId="0" xfId="0" applyFont="1" applyProtection="1">
      <protection locked="0"/>
    </xf>
    <xf numFmtId="0" fontId="56" fillId="0" borderId="0" xfId="0" applyFont="1" applyAlignment="1">
      <alignment horizontal="center"/>
    </xf>
    <xf numFmtId="14" fontId="56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left"/>
    </xf>
    <xf numFmtId="0" fontId="42" fillId="0" borderId="0" xfId="0" applyFont="1"/>
    <xf numFmtId="0" fontId="15" fillId="0" borderId="0" xfId="0" applyFont="1" applyBorder="1" applyAlignment="1" applyProtection="1">
      <alignment horizontal="left"/>
      <protection locked="0"/>
    </xf>
    <xf numFmtId="0" fontId="13" fillId="0" borderId="2" xfId="0" applyFont="1" applyBorder="1" applyProtection="1">
      <protection locked="0"/>
    </xf>
    <xf numFmtId="6" fontId="11" fillId="0" borderId="0" xfId="0" applyNumberFormat="1" applyFont="1" applyBorder="1"/>
    <xf numFmtId="0" fontId="28" fillId="0" borderId="10" xfId="0" applyFont="1" applyBorder="1" applyAlignment="1" applyProtection="1">
      <alignment horizontal="left"/>
    </xf>
    <xf numFmtId="5" fontId="43" fillId="0" borderId="0" xfId="0" applyNumberFormat="1" applyFont="1"/>
    <xf numFmtId="10" fontId="40" fillId="0" borderId="0" xfId="2" applyNumberFormat="1" applyFont="1"/>
    <xf numFmtId="2" fontId="17" fillId="0" borderId="0" xfId="0" applyNumberFormat="1" applyFont="1"/>
    <xf numFmtId="164" fontId="31" fillId="0" borderId="7" xfId="0" applyNumberFormat="1" applyFont="1" applyBorder="1" applyProtection="1">
      <protection locked="0"/>
    </xf>
    <xf numFmtId="5" fontId="7" fillId="0" borderId="0" xfId="0" applyNumberFormat="1" applyFont="1"/>
    <xf numFmtId="5" fontId="55" fillId="0" borderId="0" xfId="0" applyNumberFormat="1" applyFont="1" applyBorder="1" applyProtection="1">
      <protection locked="0"/>
    </xf>
    <xf numFmtId="0" fontId="40" fillId="0" borderId="0" xfId="0" applyFont="1" applyAlignment="1">
      <alignment horizontal="center"/>
    </xf>
    <xf numFmtId="164" fontId="52" fillId="0" borderId="0" xfId="0" applyNumberFormat="1" applyFont="1"/>
    <xf numFmtId="0" fontId="16" fillId="0" borderId="0" xfId="0" applyFont="1" applyAlignment="1" applyProtection="1">
      <alignment horizontal="center"/>
    </xf>
    <xf numFmtId="14" fontId="21" fillId="0" borderId="0" xfId="0" applyNumberFormat="1" applyFont="1" applyProtection="1"/>
    <xf numFmtId="0" fontId="0" fillId="0" borderId="0" xfId="0" applyProtection="1"/>
    <xf numFmtId="165" fontId="23" fillId="0" borderId="0" xfId="1" applyNumberFormat="1" applyFont="1" applyProtection="1"/>
    <xf numFmtId="165" fontId="0" fillId="0" borderId="0" xfId="1" applyNumberFormat="1" applyFont="1" applyProtection="1"/>
    <xf numFmtId="165" fontId="51" fillId="0" borderId="0" xfId="1" applyNumberFormat="1" applyFont="1" applyProtection="1"/>
    <xf numFmtId="165" fontId="0" fillId="0" borderId="0" xfId="0" applyNumberFormat="1" applyProtection="1"/>
    <xf numFmtId="164" fontId="13" fillId="0" borderId="2" xfId="0" applyNumberFormat="1" applyFont="1" applyBorder="1" applyAlignment="1" applyProtection="1">
      <alignment horizontal="right"/>
      <protection locked="0"/>
    </xf>
    <xf numFmtId="0" fontId="57" fillId="0" borderId="0" xfId="0" applyFont="1"/>
    <xf numFmtId="164" fontId="41" fillId="0" borderId="0" xfId="0" applyNumberFormat="1" applyFont="1"/>
    <xf numFmtId="164" fontId="11" fillId="0" borderId="2" xfId="0" applyNumberFormat="1" applyFont="1" applyBorder="1" applyAlignment="1" applyProtection="1">
      <alignment horizontal="right"/>
    </xf>
    <xf numFmtId="0" fontId="17" fillId="0" borderId="0" xfId="0" applyFont="1" applyAlignment="1">
      <alignment horizontal="center"/>
    </xf>
    <xf numFmtId="0" fontId="28" fillId="0" borderId="1" xfId="0" applyFont="1" applyBorder="1" applyAlignment="1" applyProtection="1">
      <protection locked="0"/>
    </xf>
    <xf numFmtId="0" fontId="58" fillId="0" borderId="0" xfId="0" applyFont="1"/>
    <xf numFmtId="1" fontId="50" fillId="0" borderId="11" xfId="0" applyNumberFormat="1" applyFont="1" applyBorder="1" applyProtection="1">
      <protection locked="0"/>
    </xf>
    <xf numFmtId="0" fontId="31" fillId="0" borderId="0" xfId="0" applyFont="1"/>
    <xf numFmtId="0" fontId="36" fillId="0" borderId="0" xfId="0" applyFont="1"/>
    <xf numFmtId="6" fontId="24" fillId="0" borderId="0" xfId="0" applyNumberFormat="1" applyFont="1" applyAlignment="1">
      <alignment horizontal="center"/>
    </xf>
    <xf numFmtId="6" fontId="17" fillId="0" borderId="0" xfId="0" applyNumberFormat="1" applyFont="1"/>
    <xf numFmtId="0" fontId="24" fillId="0" borderId="0" xfId="0" applyFont="1" applyAlignment="1">
      <alignment horizontal="center"/>
    </xf>
    <xf numFmtId="6" fontId="31" fillId="0" borderId="0" xfId="0" applyNumberFormat="1" applyFont="1" applyProtection="1">
      <protection locked="0"/>
    </xf>
    <xf numFmtId="0" fontId="59" fillId="0" borderId="0" xfId="0" applyFont="1" applyProtection="1">
      <protection locked="0"/>
    </xf>
    <xf numFmtId="0" fontId="59" fillId="0" borderId="0" xfId="0" applyFont="1"/>
    <xf numFmtId="0" fontId="15" fillId="0" borderId="1" xfId="0" applyFont="1" applyBorder="1" applyAlignment="1" applyProtection="1">
      <protection locked="0"/>
    </xf>
    <xf numFmtId="165" fontId="24" fillId="0" borderId="0" xfId="1" applyNumberFormat="1" applyFont="1" applyProtection="1"/>
    <xf numFmtId="0" fontId="17" fillId="0" borderId="0" xfId="0" applyFont="1" applyProtection="1"/>
    <xf numFmtId="0" fontId="61" fillId="0" borderId="0" xfId="0" applyFont="1"/>
    <xf numFmtId="165" fontId="42" fillId="0" borderId="0" xfId="0" applyNumberFormat="1" applyFont="1"/>
    <xf numFmtId="0" fontId="14" fillId="0" borderId="11" xfId="0" applyFont="1" applyBorder="1" applyProtection="1">
      <protection locked="0"/>
    </xf>
    <xf numFmtId="0" fontId="13" fillId="0" borderId="0" xfId="0" applyFont="1"/>
    <xf numFmtId="164" fontId="39" fillId="0" borderId="0" xfId="0" applyNumberFormat="1" applyFont="1" applyProtection="1">
      <protection locked="0"/>
    </xf>
    <xf numFmtId="0" fontId="24" fillId="0" borderId="0" xfId="0" applyFont="1" applyProtection="1"/>
    <xf numFmtId="164" fontId="62" fillId="0" borderId="0" xfId="0" applyNumberFormat="1" applyFont="1"/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8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65" fontId="41" fillId="0" borderId="0" xfId="0" applyNumberFormat="1" applyFont="1"/>
    <xf numFmtId="0" fontId="64" fillId="0" borderId="1" xfId="0" applyFont="1" applyBorder="1" applyAlignment="1" applyProtection="1">
      <alignment horizontal="left"/>
      <protection locked="0"/>
    </xf>
    <xf numFmtId="164" fontId="63" fillId="0" borderId="0" xfId="0" applyNumberFormat="1" applyFont="1" applyProtection="1"/>
    <xf numFmtId="0" fontId="63" fillId="0" borderId="0" xfId="0" applyFont="1"/>
    <xf numFmtId="0" fontId="63" fillId="0" borderId="0" xfId="0" applyFont="1" applyAlignment="1">
      <alignment horizontal="center"/>
    </xf>
    <xf numFmtId="5" fontId="42" fillId="0" borderId="0" xfId="0" applyNumberFormat="1" applyFont="1"/>
    <xf numFmtId="0" fontId="24" fillId="0" borderId="0" xfId="0" applyFont="1" applyBorder="1" applyProtection="1"/>
    <xf numFmtId="0" fontId="14" fillId="0" borderId="2" xfId="0" applyFont="1" applyBorder="1" applyAlignment="1" applyProtection="1">
      <alignment horizontal="left"/>
      <protection locked="0"/>
    </xf>
    <xf numFmtId="0" fontId="47" fillId="0" borderId="0" xfId="0" applyFont="1" applyProtection="1">
      <protection locked="0"/>
    </xf>
    <xf numFmtId="0" fontId="65" fillId="0" borderId="0" xfId="0" applyFont="1"/>
    <xf numFmtId="165" fontId="1" fillId="0" borderId="0" xfId="0" applyNumberFormat="1" applyFont="1"/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66" fillId="0" borderId="0" xfId="0" applyNumberFormat="1" applyFont="1" applyProtection="1"/>
    <xf numFmtId="9" fontId="40" fillId="0" borderId="0" xfId="2" applyFont="1"/>
    <xf numFmtId="0" fontId="13" fillId="0" borderId="13" xfId="0" applyFont="1" applyBorder="1" applyAlignment="1" applyProtection="1">
      <alignment horizontal="left"/>
      <protection locked="0"/>
    </xf>
    <xf numFmtId="0" fontId="28" fillId="0" borderId="4" xfId="0" applyFont="1" applyBorder="1" applyAlignment="1" applyProtection="1">
      <protection locked="0"/>
    </xf>
    <xf numFmtId="0" fontId="28" fillId="0" borderId="3" xfId="0" applyFont="1" applyBorder="1" applyAlignment="1" applyProtection="1">
      <protection locked="0"/>
    </xf>
    <xf numFmtId="0" fontId="28" fillId="0" borderId="5" xfId="0" applyFont="1" applyBorder="1" applyAlignment="1" applyProtection="1">
      <protection locked="0"/>
    </xf>
    <xf numFmtId="0" fontId="17" fillId="0" borderId="0" xfId="0" applyFont="1" applyAlignment="1">
      <alignment horizontal="center"/>
    </xf>
    <xf numFmtId="0" fontId="37" fillId="0" borderId="4" xfId="0" applyFont="1" applyBorder="1" applyProtection="1">
      <protection locked="0"/>
    </xf>
    <xf numFmtId="0" fontId="38" fillId="0" borderId="3" xfId="0" applyFont="1" applyBorder="1" applyProtection="1">
      <protection locked="0"/>
    </xf>
    <xf numFmtId="0" fontId="0" fillId="0" borderId="5" xfId="0" applyBorder="1" applyProtection="1">
      <protection locked="0"/>
    </xf>
    <xf numFmtId="0" fontId="28" fillId="0" borderId="1" xfId="0" applyFont="1" applyBorder="1" applyAlignment="1" applyProtection="1">
      <protection locked="0"/>
    </xf>
    <xf numFmtId="0" fontId="15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9" fillId="0" borderId="0" xfId="0" applyFont="1" applyAlignment="1">
      <alignment horizontal="center"/>
    </xf>
    <xf numFmtId="0" fontId="37" fillId="0" borderId="4" xfId="0" applyFont="1" applyBorder="1" applyAlignment="1" applyProtection="1">
      <alignment horizontal="left"/>
      <protection locked="0"/>
    </xf>
    <xf numFmtId="0" fontId="39" fillId="0" borderId="3" xfId="0" applyFont="1" applyBorder="1" applyAlignment="1" applyProtection="1">
      <alignment horizontal="left"/>
      <protection locked="0"/>
    </xf>
    <xf numFmtId="0" fontId="39" fillId="0" borderId="5" xfId="0" applyFont="1" applyBorder="1" applyAlignment="1" applyProtection="1">
      <alignment horizontal="left"/>
      <protection locked="0"/>
    </xf>
    <xf numFmtId="0" fontId="60" fillId="0" borderId="12" xfId="0" applyFont="1" applyBorder="1" applyAlignment="1" applyProtection="1">
      <alignment horizontal="left"/>
    </xf>
    <xf numFmtId="0" fontId="60" fillId="0" borderId="0" xfId="0" applyFont="1" applyBorder="1" applyAlignment="1" applyProtection="1">
      <alignment horizontal="left"/>
    </xf>
    <xf numFmtId="0" fontId="45" fillId="0" borderId="0" xfId="0" applyFont="1" applyAlignment="1" applyProtection="1">
      <alignment horizontal="left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5" fillId="0" borderId="3" xfId="0" applyFont="1" applyBorder="1" applyAlignment="1" applyProtection="1">
      <protection locked="0"/>
    </xf>
    <xf numFmtId="0" fontId="15" fillId="0" borderId="5" xfId="0" applyFont="1" applyBorder="1" applyAlignment="1" applyProtection="1">
      <protection locked="0"/>
    </xf>
    <xf numFmtId="0" fontId="0" fillId="0" borderId="0" xfId="0" applyAlignment="1">
      <alignment horizontal="center"/>
    </xf>
    <xf numFmtId="0" fontId="26" fillId="0" borderId="4" xfId="0" applyFont="1" applyBorder="1" applyAlignment="1" applyProtection="1">
      <alignment horizontal="left"/>
    </xf>
    <xf numFmtId="0" fontId="26" fillId="0" borderId="3" xfId="0" applyFont="1" applyBorder="1" applyAlignment="1" applyProtection="1">
      <alignment horizontal="left"/>
    </xf>
    <xf numFmtId="0" fontId="20" fillId="0" borderId="3" xfId="0" applyFont="1" applyBorder="1" applyAlignment="1" applyProtection="1">
      <alignment horizontal="left"/>
    </xf>
    <xf numFmtId="0" fontId="0" fillId="0" borderId="5" xfId="0" applyBorder="1" applyAlignment="1" applyProtection="1"/>
  </cellXfs>
  <cellStyles count="4">
    <cellStyle name="Comma" xfId="1" builtinId="3"/>
    <cellStyle name="Normal" xfId="0" builtinId="0"/>
    <cellStyle name="Normal 2" xfId="3" xr:uid="{0D0A8949-D676-4531-BAF9-03D1E4A4995F}"/>
    <cellStyle name="Percent" xfId="2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Financial Efficiency</a:t>
            </a:r>
          </a:p>
          <a:p>
            <a:pPr>
              <a:defRPr/>
            </a:pPr>
            <a:r>
              <a:rPr lang="en-US"/>
              <a:t>  Ratios</a:t>
            </a:r>
          </a:p>
        </c:rich>
      </c:tx>
      <c:layout>
        <c:manualLayout>
          <c:xMode val="edge"/>
          <c:yMode val="edge"/>
          <c:x val="0.15015862672065031"/>
          <c:y val="2.1943579084140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51214795893574594"/>
          <c:y val="0.14661968091386657"/>
          <c:w val="0.44081152760426318"/>
          <c:h val="0.779509938252726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'9. Efficiency Graph'!$C$23:$C$26</c:f>
              <c:strCache>
                <c:ptCount val="4"/>
                <c:pt idx="0">
                  <c:v>10. Operating Expense Ratio*</c:v>
                </c:pt>
                <c:pt idx="1">
                  <c:v>11. Depreciation/Amortization Expense Ratio</c:v>
                </c:pt>
                <c:pt idx="2">
                  <c:v>12. Interest Expense Ratio</c:v>
                </c:pt>
                <c:pt idx="3">
                  <c:v>13. Income from Operations Ratio</c:v>
                </c:pt>
              </c:strCache>
            </c:strRef>
          </c:cat>
          <c:val>
            <c:numRef>
              <c:f>'9. Efficiency Graph'!$D$23:$D$26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C-403A-A111-E53D410026F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67131232"/>
        <c:axId val="467133200"/>
      </c:barChart>
      <c:catAx>
        <c:axId val="467131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7133200"/>
        <c:crosses val="autoZero"/>
        <c:auto val="1"/>
        <c:lblAlgn val="ctr"/>
        <c:lblOffset val="100"/>
        <c:noMultiLvlLbl val="0"/>
      </c:catAx>
      <c:valAx>
        <c:axId val="46713320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13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4174672</xdr:colOff>
      <xdr:row>8</xdr:row>
      <xdr:rowOff>81642</xdr:rowOff>
    </xdr:from>
    <xdr:to>
      <xdr:col>2</xdr:col>
      <xdr:colOff>5197929</xdr:colOff>
      <xdr:row>10</xdr:row>
      <xdr:rowOff>76200</xdr:rowOff>
    </xdr:to>
    <xdr:pic>
      <xdr:nvPicPr>
        <xdr:cNvPr id="2" name="Picture 3" descr="TAMAgEXT">
          <a:extLst>
            <a:ext uri="{FF2B5EF4-FFF2-40B4-BE49-F238E27FC236}">
              <a16:creationId xmlns:a16="http://schemas.microsoft.com/office/drawing/2014/main" id="{9D507EE0-6BF9-4F2C-83D0-25A733D0B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5529" y="1616528"/>
          <a:ext cx="1023257" cy="386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114296</xdr:colOff>
      <xdr:row>2</xdr:row>
      <xdr:rowOff>16330</xdr:rowOff>
    </xdr:from>
    <xdr:to>
      <xdr:col>4</xdr:col>
      <xdr:colOff>1736268</xdr:colOff>
      <xdr:row>20</xdr:row>
      <xdr:rowOff>157843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60D320-63B0-4E43-88E3-6A9D969893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925A5-BBD7-4A27-876E-28E79BC60FCB}">
  <sheetPr>
    <pageSetUpPr fitToPage="1"/>
  </sheetPr>
  <dimension ref="A1:K37"/>
  <sheetViews>
    <sheetView tabSelected="1" workbookViewId="0">
      <selection activeCell="C38" sqref="C38"/>
    </sheetView>
  </sheetViews>
  <sheetFormatPr defaultRowHeight="14.4" x14ac:dyDescent="0.3"/>
  <cols>
    <col min="1" max="1" width="4" style="137" customWidth="1"/>
    <col min="2" max="2" width="8.33203125" style="137" customWidth="1"/>
    <col min="3" max="3" width="80.6640625" customWidth="1"/>
  </cols>
  <sheetData>
    <row r="1" spans="2:11" s="137" customFormat="1" ht="15.6" x14ac:dyDescent="0.3">
      <c r="C1" s="226" t="s">
        <v>488</v>
      </c>
    </row>
    <row r="2" spans="2:11" s="137" customFormat="1" ht="15.6" x14ac:dyDescent="0.3">
      <c r="C2" s="81"/>
    </row>
    <row r="3" spans="2:11" s="137" customFormat="1" ht="15.6" x14ac:dyDescent="0.3">
      <c r="C3" s="191" t="s">
        <v>444</v>
      </c>
    </row>
    <row r="4" spans="2:11" s="137" customFormat="1" x14ac:dyDescent="0.3">
      <c r="C4" s="177" t="s">
        <v>340</v>
      </c>
    </row>
    <row r="5" spans="2:11" s="137" customFormat="1" x14ac:dyDescent="0.3"/>
    <row r="6" spans="2:11" s="137" customFormat="1" x14ac:dyDescent="0.3">
      <c r="C6" s="227" t="s">
        <v>493</v>
      </c>
    </row>
    <row r="7" spans="2:11" s="137" customFormat="1" ht="15.6" x14ac:dyDescent="0.3">
      <c r="C7" s="40"/>
    </row>
    <row r="8" spans="2:11" ht="15.6" x14ac:dyDescent="0.3">
      <c r="C8" s="81" t="s">
        <v>455</v>
      </c>
    </row>
    <row r="9" spans="2:11" ht="15.6" x14ac:dyDescent="0.3">
      <c r="C9" s="40"/>
    </row>
    <row r="10" spans="2:11" ht="15.6" x14ac:dyDescent="0.3">
      <c r="C10" s="81" t="s">
        <v>453</v>
      </c>
      <c r="K10" s="82" t="s">
        <v>334</v>
      </c>
    </row>
    <row r="11" spans="2:11" ht="15.6" x14ac:dyDescent="0.3">
      <c r="C11" s="40" t="s">
        <v>335</v>
      </c>
    </row>
    <row r="12" spans="2:11" x14ac:dyDescent="0.3">
      <c r="C12" s="112" t="s">
        <v>487</v>
      </c>
    </row>
    <row r="13" spans="2:11" s="137" customFormat="1" ht="15.6" x14ac:dyDescent="0.3">
      <c r="C13" s="40"/>
    </row>
    <row r="14" spans="2:11" ht="15.6" x14ac:dyDescent="0.3">
      <c r="C14" s="40" t="s">
        <v>337</v>
      </c>
    </row>
    <row r="15" spans="2:11" x14ac:dyDescent="0.3">
      <c r="C15" s="112" t="s">
        <v>448</v>
      </c>
    </row>
    <row r="16" spans="2:11" s="137" customFormat="1" x14ac:dyDescent="0.3">
      <c r="B16" s="82"/>
      <c r="C16" s="112" t="s">
        <v>449</v>
      </c>
    </row>
    <row r="17" spans="2:5" s="137" customFormat="1" x14ac:dyDescent="0.3">
      <c r="B17" s="82"/>
      <c r="C17" s="112"/>
    </row>
    <row r="18" spans="2:5" s="137" customFormat="1" ht="15.6" x14ac:dyDescent="0.3">
      <c r="C18" s="81" t="s">
        <v>362</v>
      </c>
    </row>
    <row r="19" spans="2:5" s="137" customFormat="1" x14ac:dyDescent="0.3">
      <c r="C19" s="112" t="s">
        <v>454</v>
      </c>
      <c r="E19" s="82"/>
    </row>
    <row r="20" spans="2:5" s="137" customFormat="1" x14ac:dyDescent="0.3">
      <c r="C20" s="112"/>
    </row>
    <row r="21" spans="2:5" s="137" customFormat="1" ht="15.6" x14ac:dyDescent="0.3">
      <c r="C21" s="26" t="s">
        <v>411</v>
      </c>
    </row>
    <row r="22" spans="2:5" s="137" customFormat="1" x14ac:dyDescent="0.3">
      <c r="C22" s="112" t="s">
        <v>442</v>
      </c>
    </row>
    <row r="23" spans="2:5" s="137" customFormat="1" x14ac:dyDescent="0.3">
      <c r="C23" s="112" t="s">
        <v>443</v>
      </c>
    </row>
    <row r="24" spans="2:5" ht="15.6" x14ac:dyDescent="0.3">
      <c r="C24" s="40"/>
    </row>
    <row r="25" spans="2:5" ht="15.6" x14ac:dyDescent="0.3">
      <c r="C25" s="81" t="s">
        <v>475</v>
      </c>
    </row>
    <row r="26" spans="2:5" s="137" customFormat="1" x14ac:dyDescent="0.3">
      <c r="C26" s="112" t="s">
        <v>450</v>
      </c>
    </row>
    <row r="27" spans="2:5" ht="15.6" x14ac:dyDescent="0.3">
      <c r="B27" s="82"/>
      <c r="C27" s="40"/>
    </row>
    <row r="28" spans="2:5" ht="15.6" x14ac:dyDescent="0.3">
      <c r="C28" s="81" t="s">
        <v>403</v>
      </c>
    </row>
    <row r="29" spans="2:5" s="137" customFormat="1" x14ac:dyDescent="0.3">
      <c r="C29" s="112" t="s">
        <v>451</v>
      </c>
    </row>
    <row r="30" spans="2:5" ht="15.6" x14ac:dyDescent="0.3">
      <c r="C30" s="40"/>
    </row>
    <row r="31" spans="2:5" ht="15.6" x14ac:dyDescent="0.3">
      <c r="C31" s="81" t="s">
        <v>476</v>
      </c>
    </row>
    <row r="32" spans="2:5" x14ac:dyDescent="0.3">
      <c r="C32" s="112" t="s">
        <v>477</v>
      </c>
    </row>
    <row r="33" spans="2:6" x14ac:dyDescent="0.3">
      <c r="C33" s="112" t="s">
        <v>363</v>
      </c>
    </row>
    <row r="34" spans="2:6" x14ac:dyDescent="0.3">
      <c r="C34" s="112"/>
    </row>
    <row r="35" spans="2:6" ht="15.6" x14ac:dyDescent="0.3">
      <c r="C35" s="81" t="s">
        <v>452</v>
      </c>
      <c r="F35" s="82"/>
    </row>
    <row r="36" spans="2:6" x14ac:dyDescent="0.3">
      <c r="B36" s="82"/>
      <c r="E36" s="82"/>
    </row>
    <row r="37" spans="2:6" ht="15.6" x14ac:dyDescent="0.3">
      <c r="C37" s="81" t="s">
        <v>404</v>
      </c>
    </row>
  </sheetData>
  <sheetProtection sheet="1" objects="1" scenarios="1"/>
  <pageMargins left="0.7" right="0.7" top="0.75" bottom="0.75" header="0.3" footer="0.3"/>
  <pageSetup orientation="portrait" horizontalDpi="4294967295" verticalDpi="4294967295" r:id="rId1"/>
  <headerFoot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DFCDD-3469-4E5A-B90C-8E0984F8FFEF}">
  <sheetPr>
    <pageSetUpPr fitToPage="1"/>
  </sheetPr>
  <dimension ref="A1:E30"/>
  <sheetViews>
    <sheetView workbookViewId="0"/>
  </sheetViews>
  <sheetFormatPr defaultRowHeight="14.4" x14ac:dyDescent="0.3"/>
  <cols>
    <col min="1" max="1" width="9.21875" style="137"/>
    <col min="2" max="2" width="7.33203125" customWidth="1"/>
    <col min="3" max="3" width="47.33203125" customWidth="1"/>
    <col min="5" max="5" width="25.6640625" customWidth="1"/>
  </cols>
  <sheetData>
    <row r="1" spans="3:5" ht="15.6" x14ac:dyDescent="0.3">
      <c r="C1" s="180" t="str">
        <f>'8. FFSC Measues'!B2</f>
        <v xml:space="preserve">Test date </v>
      </c>
      <c r="D1" s="81" t="s">
        <v>466</v>
      </c>
      <c r="E1" s="148">
        <f>'8. FFSC Measues'!E2</f>
        <v>2021</v>
      </c>
    </row>
    <row r="2" spans="3:5" s="137" customFormat="1" x14ac:dyDescent="0.3"/>
    <row r="3" spans="3:5" s="137" customFormat="1" x14ac:dyDescent="0.3"/>
    <row r="4" spans="3:5" s="137" customFormat="1" x14ac:dyDescent="0.3"/>
    <row r="5" spans="3:5" s="137" customFormat="1" x14ac:dyDescent="0.3"/>
    <row r="6" spans="3:5" s="137" customFormat="1" x14ac:dyDescent="0.3"/>
    <row r="7" spans="3:5" s="137" customFormat="1" x14ac:dyDescent="0.3"/>
    <row r="8" spans="3:5" s="137" customFormat="1" x14ac:dyDescent="0.3"/>
    <row r="9" spans="3:5" s="137" customFormat="1" x14ac:dyDescent="0.3"/>
    <row r="10" spans="3:5" s="137" customFormat="1" x14ac:dyDescent="0.3"/>
    <row r="11" spans="3:5" s="137" customFormat="1" x14ac:dyDescent="0.3"/>
    <row r="12" spans="3:5" s="137" customFormat="1" x14ac:dyDescent="0.3"/>
    <row r="13" spans="3:5" s="137" customFormat="1" x14ac:dyDescent="0.3"/>
    <row r="14" spans="3:5" s="137" customFormat="1" x14ac:dyDescent="0.3"/>
    <row r="15" spans="3:5" s="137" customFormat="1" x14ac:dyDescent="0.3"/>
    <row r="22" spans="3:5" ht="15.6" x14ac:dyDescent="0.3">
      <c r="C22" s="81" t="s">
        <v>272</v>
      </c>
    </row>
    <row r="23" spans="3:5" ht="15.6" x14ac:dyDescent="0.3">
      <c r="C23" s="81" t="s">
        <v>273</v>
      </c>
      <c r="D23" s="122">
        <f>'8. FFSC Measues'!E42</f>
        <v>0</v>
      </c>
    </row>
    <row r="24" spans="3:5" ht="15.6" x14ac:dyDescent="0.3">
      <c r="C24" s="81" t="s">
        <v>212</v>
      </c>
      <c r="D24" s="122">
        <f>'8. FFSC Measues'!E46</f>
        <v>0</v>
      </c>
    </row>
    <row r="25" spans="3:5" ht="15.6" x14ac:dyDescent="0.3">
      <c r="C25" s="81" t="s">
        <v>173</v>
      </c>
      <c r="D25" s="122">
        <f>'8. FFSC Measues'!E49</f>
        <v>0</v>
      </c>
    </row>
    <row r="26" spans="3:5" ht="15.6" x14ac:dyDescent="0.3">
      <c r="C26" s="81" t="s">
        <v>211</v>
      </c>
      <c r="D26" s="122">
        <f>'8. FFSC Measues'!E52</f>
        <v>0</v>
      </c>
    </row>
    <row r="27" spans="3:5" x14ac:dyDescent="0.3">
      <c r="C27" s="115"/>
    </row>
    <row r="28" spans="3:5" x14ac:dyDescent="0.3">
      <c r="C28" s="176" t="s">
        <v>277</v>
      </c>
      <c r="E28" s="180" t="s">
        <v>278</v>
      </c>
    </row>
    <row r="29" spans="3:5" ht="15.6" x14ac:dyDescent="0.3">
      <c r="C29" s="176" t="s">
        <v>274</v>
      </c>
      <c r="E29" s="179">
        <f>'5. Accrual Income Statement'!D87</f>
        <v>0</v>
      </c>
    </row>
    <row r="30" spans="3:5" ht="15.6" x14ac:dyDescent="0.3">
      <c r="C30" s="17" t="s">
        <v>430</v>
      </c>
    </row>
  </sheetData>
  <sheetProtection sheet="1" objects="1" scenarios="1"/>
  <pageMargins left="0.7" right="0.7" top="0.75" bottom="0.75" header="0.3" footer="0.3"/>
  <pageSetup scale="91" orientation="portrait" horizontalDpi="4294967295" verticalDpi="4294967295" r:id="rId1"/>
  <headerFoot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C65FA-CBDC-401C-AA66-4A730B06A027}">
  <sheetPr>
    <pageSetUpPr fitToPage="1"/>
  </sheetPr>
  <dimension ref="A1:M21"/>
  <sheetViews>
    <sheetView topLeftCell="B1" zoomScaleNormal="100" workbookViewId="0">
      <selection activeCell="B1" sqref="B1"/>
    </sheetView>
  </sheetViews>
  <sheetFormatPr defaultRowHeight="14.4" x14ac:dyDescent="0.3"/>
  <cols>
    <col min="1" max="1" width="3.6640625" customWidth="1"/>
    <col min="2" max="2" width="3.88671875" customWidth="1"/>
    <col min="3" max="3" width="31" customWidth="1"/>
    <col min="4" max="4" width="7.21875" customWidth="1"/>
    <col min="5" max="5" width="5.77734375" customWidth="1"/>
    <col min="6" max="6" width="12" customWidth="1"/>
    <col min="7" max="7" width="24.109375" customWidth="1"/>
    <col min="8" max="8" width="5.21875" customWidth="1"/>
    <col min="9" max="9" width="13.6640625" customWidth="1"/>
    <col min="10" max="10" width="24.33203125" customWidth="1"/>
    <col min="12" max="12" width="13.88671875" customWidth="1"/>
    <col min="13" max="13" width="13.21875" customWidth="1"/>
  </cols>
  <sheetData>
    <row r="1" spans="1:13" ht="15.6" x14ac:dyDescent="0.3">
      <c r="A1" s="17"/>
      <c r="B1" s="17"/>
      <c r="C1" s="17"/>
      <c r="D1" s="1" t="s">
        <v>2</v>
      </c>
      <c r="E1" s="1"/>
      <c r="F1" s="17"/>
      <c r="G1" s="17"/>
      <c r="H1" s="17"/>
      <c r="I1" s="17"/>
      <c r="J1" s="17"/>
    </row>
    <row r="2" spans="1:13" ht="15.6" x14ac:dyDescent="0.3">
      <c r="A2" s="17"/>
      <c r="B2" s="1" t="s">
        <v>72</v>
      </c>
      <c r="C2" s="17"/>
      <c r="D2" s="17"/>
      <c r="E2" s="17"/>
      <c r="F2" s="17"/>
      <c r="G2" s="17"/>
      <c r="H2" s="17"/>
      <c r="I2" s="17"/>
      <c r="J2" s="17"/>
    </row>
    <row r="3" spans="1:13" ht="15.6" x14ac:dyDescent="0.3">
      <c r="A3" s="17"/>
      <c r="B3" s="3"/>
      <c r="C3" s="237" t="s">
        <v>465</v>
      </c>
      <c r="D3" s="181"/>
      <c r="E3" s="17"/>
      <c r="F3" s="22">
        <v>2021</v>
      </c>
      <c r="G3" s="221" t="s">
        <v>467</v>
      </c>
      <c r="H3" s="2"/>
      <c r="I3" s="2"/>
      <c r="J3" s="17"/>
    </row>
    <row r="4" spans="1:13" ht="15.6" x14ac:dyDescent="0.3">
      <c r="A4" s="17"/>
      <c r="B4" s="17"/>
      <c r="C4" s="17"/>
      <c r="D4" s="17"/>
      <c r="E4" s="17"/>
      <c r="F4" s="17"/>
      <c r="G4" s="17"/>
      <c r="H4" s="17"/>
      <c r="I4" s="17"/>
      <c r="J4" s="4" t="s">
        <v>3</v>
      </c>
    </row>
    <row r="5" spans="1:13" ht="15.6" x14ac:dyDescent="0.3">
      <c r="A5" s="17"/>
      <c r="B5" s="7" t="s">
        <v>40</v>
      </c>
      <c r="C5" s="17"/>
      <c r="D5" s="17"/>
      <c r="E5" s="17"/>
      <c r="F5" s="17"/>
      <c r="G5" s="17"/>
      <c r="H5" s="16"/>
      <c r="I5" s="7"/>
      <c r="L5" s="17"/>
      <c r="M5" s="17"/>
    </row>
    <row r="6" spans="1:13" ht="15.6" x14ac:dyDescent="0.3">
      <c r="A6" s="17"/>
      <c r="B6" s="17" t="s">
        <v>41</v>
      </c>
      <c r="C6" s="17" t="s">
        <v>187</v>
      </c>
      <c r="D6" s="17"/>
      <c r="E6" s="17"/>
      <c r="F6" s="23">
        <v>0</v>
      </c>
      <c r="G6" s="17"/>
      <c r="H6" s="16"/>
      <c r="I6" s="16"/>
      <c r="J6" s="43"/>
      <c r="L6" s="84"/>
      <c r="M6" s="84"/>
    </row>
    <row r="7" spans="1:13" ht="15.6" x14ac:dyDescent="0.3">
      <c r="A7" s="17"/>
      <c r="B7" s="17" t="s">
        <v>37</v>
      </c>
      <c r="C7" s="17" t="s">
        <v>177</v>
      </c>
      <c r="D7" s="17"/>
      <c r="E7" s="17"/>
      <c r="F7" s="23">
        <v>0</v>
      </c>
      <c r="G7" s="17"/>
      <c r="H7" s="16"/>
      <c r="I7" s="16"/>
      <c r="J7" s="43"/>
      <c r="L7" s="85"/>
      <c r="M7" s="84"/>
    </row>
    <row r="8" spans="1:13" ht="15.6" x14ac:dyDescent="0.3">
      <c r="A8" s="17"/>
      <c r="B8" s="17" t="s">
        <v>38</v>
      </c>
      <c r="C8" s="17" t="s">
        <v>42</v>
      </c>
      <c r="D8" s="17"/>
      <c r="E8" s="17"/>
      <c r="G8" s="17"/>
      <c r="H8" s="10"/>
      <c r="I8" s="144">
        <f>F6-F7</f>
        <v>0</v>
      </c>
      <c r="J8" s="43"/>
      <c r="L8" s="85"/>
      <c r="M8" s="85"/>
    </row>
    <row r="9" spans="1:13" ht="15.6" x14ac:dyDescent="0.3">
      <c r="A9" s="17"/>
      <c r="B9" s="5">
        <v>2</v>
      </c>
      <c r="C9" s="17" t="s">
        <v>416</v>
      </c>
      <c r="D9" s="17"/>
      <c r="E9" s="17"/>
      <c r="F9" s="17"/>
      <c r="G9" s="17"/>
      <c r="H9" s="10">
        <v>2</v>
      </c>
      <c r="I9" s="20">
        <v>0</v>
      </c>
      <c r="J9" s="43"/>
      <c r="L9" s="84"/>
      <c r="M9" s="85"/>
    </row>
    <row r="10" spans="1:13" ht="15.6" x14ac:dyDescent="0.3">
      <c r="A10" s="17"/>
      <c r="B10" s="17" t="s">
        <v>43</v>
      </c>
      <c r="C10" s="17" t="s">
        <v>57</v>
      </c>
      <c r="D10" s="17"/>
      <c r="E10" s="17" t="s">
        <v>43</v>
      </c>
      <c r="F10" s="23">
        <v>0</v>
      </c>
      <c r="G10" s="12" t="s">
        <v>52</v>
      </c>
      <c r="H10" s="10" t="s">
        <v>48</v>
      </c>
      <c r="I10" s="23">
        <v>0</v>
      </c>
      <c r="J10" s="43"/>
      <c r="L10" s="84"/>
      <c r="M10" s="85"/>
    </row>
    <row r="11" spans="1:13" ht="15.6" x14ac:dyDescent="0.3">
      <c r="A11" s="17"/>
      <c r="B11" s="17" t="s">
        <v>44</v>
      </c>
      <c r="C11" s="17" t="s">
        <v>58</v>
      </c>
      <c r="D11" s="17"/>
      <c r="E11" s="17" t="s">
        <v>44</v>
      </c>
      <c r="F11" s="23">
        <v>0</v>
      </c>
      <c r="G11" s="12" t="s">
        <v>53</v>
      </c>
      <c r="H11" s="10" t="s">
        <v>49</v>
      </c>
      <c r="I11" s="23">
        <v>0</v>
      </c>
      <c r="J11" s="43"/>
      <c r="L11" s="84"/>
      <c r="M11" s="85"/>
    </row>
    <row r="12" spans="1:13" ht="15.6" x14ac:dyDescent="0.3">
      <c r="A12" s="17"/>
      <c r="B12" s="17" t="s">
        <v>45</v>
      </c>
      <c r="C12" s="17" t="s">
        <v>59</v>
      </c>
      <c r="D12" s="17"/>
      <c r="E12" s="17"/>
      <c r="F12" s="17"/>
      <c r="G12" s="12"/>
      <c r="H12" s="10" t="s">
        <v>45</v>
      </c>
      <c r="I12" s="23">
        <v>0</v>
      </c>
      <c r="J12" s="43"/>
      <c r="L12" s="84"/>
      <c r="M12" s="85"/>
    </row>
    <row r="13" spans="1:13" ht="15.6" x14ac:dyDescent="0.3">
      <c r="A13" s="17"/>
      <c r="B13" s="17" t="s">
        <v>37</v>
      </c>
      <c r="C13" s="17" t="s">
        <v>60</v>
      </c>
      <c r="D13" s="17"/>
      <c r="E13" s="17" t="s">
        <v>62</v>
      </c>
      <c r="F13" s="23">
        <v>0</v>
      </c>
      <c r="G13" s="12" t="s">
        <v>67</v>
      </c>
      <c r="H13" s="10" t="s">
        <v>50</v>
      </c>
      <c r="I13" s="23">
        <v>0</v>
      </c>
      <c r="J13" s="43"/>
      <c r="L13" s="84"/>
      <c r="M13" s="85"/>
    </row>
    <row r="14" spans="1:13" ht="15.6" x14ac:dyDescent="0.3">
      <c r="A14" s="17"/>
      <c r="B14" s="5">
        <v>6</v>
      </c>
      <c r="C14" s="17" t="s">
        <v>61</v>
      </c>
      <c r="D14" s="17"/>
      <c r="E14" s="17"/>
      <c r="F14" s="17"/>
      <c r="G14" s="12"/>
      <c r="H14" s="10"/>
      <c r="I14" s="24"/>
      <c r="J14" s="222"/>
      <c r="L14" s="85"/>
      <c r="M14" s="85"/>
    </row>
    <row r="15" spans="1:13" ht="15.6" x14ac:dyDescent="0.3">
      <c r="A15" s="17"/>
      <c r="B15" s="17" t="s">
        <v>46</v>
      </c>
      <c r="C15" s="17" t="s">
        <v>423</v>
      </c>
      <c r="D15" s="17"/>
      <c r="E15" s="17" t="s">
        <v>63</v>
      </c>
      <c r="F15" s="23">
        <v>0</v>
      </c>
      <c r="G15" s="12" t="s">
        <v>64</v>
      </c>
      <c r="H15" s="10" t="s">
        <v>65</v>
      </c>
      <c r="I15" s="23">
        <v>0</v>
      </c>
      <c r="J15" s="43"/>
      <c r="L15" s="84"/>
      <c r="M15" s="85"/>
    </row>
    <row r="16" spans="1:13" ht="15.6" customHeight="1" x14ac:dyDescent="0.3">
      <c r="A16" s="17"/>
      <c r="B16" s="17" t="s">
        <v>38</v>
      </c>
      <c r="C16" s="17" t="s">
        <v>425</v>
      </c>
      <c r="D16" s="17"/>
      <c r="E16" s="17"/>
      <c r="F16" s="17"/>
      <c r="G16" s="18" t="s">
        <v>424</v>
      </c>
      <c r="H16" s="10" t="s">
        <v>51</v>
      </c>
      <c r="I16" s="20">
        <v>0</v>
      </c>
      <c r="J16" s="43"/>
      <c r="L16" s="84"/>
      <c r="M16" s="85"/>
    </row>
    <row r="17" spans="1:13" ht="15.6" x14ac:dyDescent="0.3">
      <c r="A17" s="17"/>
      <c r="B17" s="5">
        <v>7</v>
      </c>
      <c r="C17" s="17" t="s">
        <v>56</v>
      </c>
      <c r="D17" s="17"/>
      <c r="E17" s="17"/>
      <c r="F17" s="17"/>
      <c r="G17" s="17"/>
      <c r="H17" s="10">
        <v>7</v>
      </c>
      <c r="I17" s="20">
        <v>0</v>
      </c>
      <c r="J17" s="43"/>
      <c r="L17" s="84"/>
      <c r="M17" s="85"/>
    </row>
    <row r="18" spans="1:13" ht="15.6" x14ac:dyDescent="0.3">
      <c r="A18" s="17"/>
      <c r="B18" s="5">
        <v>8</v>
      </c>
      <c r="C18" s="17" t="s">
        <v>55</v>
      </c>
      <c r="D18" s="17"/>
      <c r="E18" s="17"/>
      <c r="F18" s="17"/>
      <c r="G18" s="17"/>
      <c r="H18" s="10">
        <v>8</v>
      </c>
      <c r="I18" s="20">
        <v>0</v>
      </c>
      <c r="J18" s="43"/>
      <c r="L18" s="84"/>
      <c r="M18" s="85"/>
    </row>
    <row r="19" spans="1:13" ht="15.6" x14ac:dyDescent="0.3">
      <c r="A19" s="17"/>
      <c r="B19" s="6">
        <v>9</v>
      </c>
      <c r="C19" s="7" t="s">
        <v>47</v>
      </c>
      <c r="D19" s="17"/>
      <c r="E19" s="17"/>
      <c r="F19" s="17"/>
      <c r="G19" s="17"/>
      <c r="H19" s="10">
        <v>9</v>
      </c>
      <c r="I19" s="9">
        <f>SUM(I8:I18)</f>
        <v>0</v>
      </c>
      <c r="J19" s="43"/>
      <c r="L19" s="9"/>
      <c r="M19" s="7"/>
    </row>
    <row r="20" spans="1:13" s="15" customFormat="1" ht="15.6" x14ac:dyDescent="0.3">
      <c r="A20" s="17"/>
      <c r="B20" s="6"/>
      <c r="C20" s="7"/>
      <c r="D20" s="17"/>
      <c r="E20" s="17"/>
      <c r="F20" s="17"/>
      <c r="G20" s="17"/>
      <c r="H20" s="10"/>
      <c r="I20" s="9"/>
      <c r="J20" s="14"/>
    </row>
    <row r="21" spans="1:13" ht="15.6" x14ac:dyDescent="0.3">
      <c r="A21" s="17"/>
      <c r="B21" s="17"/>
      <c r="C21" s="246" t="s">
        <v>494</v>
      </c>
      <c r="D21" s="247"/>
      <c r="E21" s="247"/>
      <c r="F21" s="247"/>
      <c r="G21" s="247"/>
      <c r="H21" s="247"/>
      <c r="I21" s="247"/>
      <c r="J21" s="248"/>
    </row>
  </sheetData>
  <sheetProtection sheet="1" objects="1" scenarios="1"/>
  <mergeCells count="1">
    <mergeCell ref="C21:J21"/>
  </mergeCells>
  <pageMargins left="0.7" right="0.7" top="0.75" bottom="0.75" header="0.3" footer="0.3"/>
  <pageSetup scale="72" orientation="portrait" horizontalDpi="4294967295" verticalDpi="4294967295" r:id="rId1"/>
  <headerFoot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BDFA5-5619-490D-8F30-0F61F0BFA1D7}">
  <sheetPr>
    <pageSetUpPr fitToPage="1"/>
  </sheetPr>
  <dimension ref="A1:H49"/>
  <sheetViews>
    <sheetView workbookViewId="0"/>
  </sheetViews>
  <sheetFormatPr defaultRowHeight="14.4" x14ac:dyDescent="0.3"/>
  <cols>
    <col min="1" max="1" width="2.44140625" customWidth="1"/>
    <col min="2" max="2" width="3.77734375" customWidth="1"/>
    <col min="3" max="3" width="29.5546875" customWidth="1"/>
    <col min="4" max="4" width="7.21875" customWidth="1"/>
    <col min="5" max="5" width="14.88671875" customWidth="1"/>
    <col min="6" max="6" width="34.33203125" customWidth="1"/>
    <col min="8" max="8" width="15.33203125" customWidth="1"/>
  </cols>
  <sheetData>
    <row r="1" spans="1:7" ht="15.6" x14ac:dyDescent="0.3">
      <c r="A1" s="15"/>
      <c r="B1" s="17"/>
      <c r="C1" s="17"/>
      <c r="D1" s="1" t="s">
        <v>2</v>
      </c>
      <c r="E1" s="17"/>
      <c r="F1" s="17"/>
      <c r="G1" s="17"/>
    </row>
    <row r="2" spans="1:7" ht="15.6" x14ac:dyDescent="0.3">
      <c r="A2" s="15"/>
      <c r="D2" s="17"/>
      <c r="E2" s="17"/>
      <c r="F2" s="17"/>
      <c r="G2" s="17"/>
    </row>
    <row r="3" spans="1:7" ht="15.6" x14ac:dyDescent="0.3">
      <c r="A3" s="15"/>
      <c r="B3" s="1" t="s">
        <v>72</v>
      </c>
      <c r="C3" s="17"/>
      <c r="D3" s="17"/>
      <c r="E3" s="88">
        <f>'1. Part I Farm Income'!F3</f>
        <v>2021</v>
      </c>
      <c r="F3" s="17"/>
      <c r="G3" s="17"/>
    </row>
    <row r="4" spans="1:7" ht="15.6" x14ac:dyDescent="0.3">
      <c r="A4" s="15"/>
      <c r="B4" s="17"/>
      <c r="C4" s="17" t="str">
        <f>'1. Part I Farm Income'!C3</f>
        <v xml:space="preserve">Test date </v>
      </c>
      <c r="D4" s="17"/>
      <c r="E4" s="17"/>
      <c r="F4" s="4" t="s">
        <v>3</v>
      </c>
      <c r="G4" s="17"/>
    </row>
    <row r="5" spans="1:7" ht="15.6" x14ac:dyDescent="0.3">
      <c r="A5" s="15"/>
      <c r="B5" s="7" t="s">
        <v>98</v>
      </c>
      <c r="C5" s="17"/>
      <c r="D5" s="16"/>
      <c r="E5" s="17"/>
      <c r="F5" s="17"/>
      <c r="G5" s="17"/>
    </row>
    <row r="6" spans="1:7" ht="15.6" x14ac:dyDescent="0.3">
      <c r="A6" s="15"/>
      <c r="B6" s="16">
        <v>10</v>
      </c>
      <c r="C6" s="17" t="s">
        <v>4</v>
      </c>
      <c r="D6" s="16">
        <f>B6</f>
        <v>10</v>
      </c>
      <c r="E6" s="20">
        <v>0</v>
      </c>
      <c r="F6" s="43"/>
      <c r="G6" s="17"/>
    </row>
    <row r="7" spans="1:7" ht="15.6" x14ac:dyDescent="0.3">
      <c r="A7" s="15"/>
      <c r="B7" s="16">
        <f>B6+1</f>
        <v>11</v>
      </c>
      <c r="C7" s="17" t="s">
        <v>5</v>
      </c>
      <c r="D7" s="16">
        <f t="shared" ref="D7:D42" si="0">B7</f>
        <v>11</v>
      </c>
      <c r="E7" s="20">
        <v>0</v>
      </c>
      <c r="F7" s="43"/>
      <c r="G7" s="17"/>
    </row>
    <row r="8" spans="1:7" ht="15.6" x14ac:dyDescent="0.3">
      <c r="A8" s="15"/>
      <c r="B8" s="16">
        <f>B7+1</f>
        <v>12</v>
      </c>
      <c r="C8" s="17" t="s">
        <v>6</v>
      </c>
      <c r="D8" s="16">
        <f t="shared" si="0"/>
        <v>12</v>
      </c>
      <c r="E8" s="20">
        <v>0</v>
      </c>
      <c r="F8" s="43"/>
      <c r="G8" s="17"/>
    </row>
    <row r="9" spans="1:7" ht="15.6" x14ac:dyDescent="0.3">
      <c r="A9" s="15"/>
      <c r="B9" s="16">
        <f t="shared" ref="B9:B25" si="1">B8+1</f>
        <v>13</v>
      </c>
      <c r="C9" s="17" t="s">
        <v>7</v>
      </c>
      <c r="D9" s="16">
        <f t="shared" si="0"/>
        <v>13</v>
      </c>
      <c r="E9" s="20">
        <v>0</v>
      </c>
      <c r="F9" s="245"/>
      <c r="G9" s="17"/>
    </row>
    <row r="10" spans="1:7" ht="15.6" x14ac:dyDescent="0.3">
      <c r="A10" s="15"/>
      <c r="B10" s="19">
        <f>B9+1</f>
        <v>14</v>
      </c>
      <c r="C10" s="3" t="s">
        <v>8</v>
      </c>
      <c r="D10" s="16">
        <f t="shared" si="0"/>
        <v>14</v>
      </c>
      <c r="E10" s="20">
        <v>0</v>
      </c>
      <c r="F10" s="231" t="s">
        <v>188</v>
      </c>
      <c r="G10" s="17"/>
    </row>
    <row r="11" spans="1:7" ht="15.6" x14ac:dyDescent="0.3">
      <c r="A11" s="15"/>
      <c r="B11" s="16">
        <f t="shared" si="1"/>
        <v>15</v>
      </c>
      <c r="C11" s="17" t="s">
        <v>9</v>
      </c>
      <c r="D11" s="16">
        <f t="shared" si="0"/>
        <v>15</v>
      </c>
      <c r="E11" s="20">
        <v>0</v>
      </c>
      <c r="F11" s="43"/>
      <c r="G11" s="17"/>
    </row>
    <row r="12" spans="1:7" ht="15.6" x14ac:dyDescent="0.3">
      <c r="A12" s="15"/>
      <c r="B12" s="16">
        <f t="shared" si="1"/>
        <v>16</v>
      </c>
      <c r="C12" s="17" t="s">
        <v>10</v>
      </c>
      <c r="D12" s="16">
        <f t="shared" si="0"/>
        <v>16</v>
      </c>
      <c r="E12" s="20">
        <v>0</v>
      </c>
      <c r="F12" s="44"/>
      <c r="G12" s="17"/>
    </row>
    <row r="13" spans="1:7" ht="15.6" x14ac:dyDescent="0.3">
      <c r="A13" s="15"/>
      <c r="B13" s="16">
        <f t="shared" si="1"/>
        <v>17</v>
      </c>
      <c r="C13" s="17" t="s">
        <v>11</v>
      </c>
      <c r="D13" s="16">
        <f t="shared" si="0"/>
        <v>17</v>
      </c>
      <c r="E13" s="20">
        <v>0</v>
      </c>
      <c r="F13" s="43"/>
      <c r="G13" s="17"/>
    </row>
    <row r="14" spans="1:7" ht="15.6" x14ac:dyDescent="0.3">
      <c r="A14" s="15"/>
      <c r="B14" s="16">
        <f>B13+1</f>
        <v>18</v>
      </c>
      <c r="C14" s="17" t="s">
        <v>12</v>
      </c>
      <c r="D14" s="16">
        <f t="shared" si="0"/>
        <v>18</v>
      </c>
      <c r="E14" s="20">
        <v>0</v>
      </c>
      <c r="F14" s="43"/>
      <c r="G14" s="17"/>
    </row>
    <row r="15" spans="1:7" ht="15.6" x14ac:dyDescent="0.3">
      <c r="A15" s="15"/>
      <c r="B15" s="16">
        <f t="shared" si="1"/>
        <v>19</v>
      </c>
      <c r="C15" s="17" t="s">
        <v>13</v>
      </c>
      <c r="D15" s="16">
        <f t="shared" si="0"/>
        <v>19</v>
      </c>
      <c r="E15" s="20">
        <v>0</v>
      </c>
      <c r="F15" s="43"/>
      <c r="G15" s="17"/>
    </row>
    <row r="16" spans="1:7" ht="15.6" x14ac:dyDescent="0.3">
      <c r="A16" s="15"/>
      <c r="B16" s="16">
        <f t="shared" si="1"/>
        <v>20</v>
      </c>
      <c r="C16" s="17" t="s">
        <v>14</v>
      </c>
      <c r="D16" s="16">
        <f t="shared" si="0"/>
        <v>20</v>
      </c>
      <c r="E16" s="20">
        <v>0</v>
      </c>
      <c r="F16" s="44"/>
      <c r="G16" s="17"/>
    </row>
    <row r="17" spans="1:8" ht="15.6" x14ac:dyDescent="0.3">
      <c r="A17" s="15"/>
      <c r="B17" s="16">
        <f t="shared" si="1"/>
        <v>21</v>
      </c>
      <c r="C17" s="17" t="s">
        <v>15</v>
      </c>
      <c r="D17" s="16">
        <f t="shared" si="0"/>
        <v>21</v>
      </c>
      <c r="E17" s="17"/>
      <c r="F17" s="45"/>
      <c r="G17" s="17"/>
    </row>
    <row r="18" spans="1:8" ht="15.6" x14ac:dyDescent="0.3">
      <c r="A18" s="15"/>
      <c r="B18" s="16"/>
      <c r="C18" s="17" t="s">
        <v>16</v>
      </c>
      <c r="D18" s="16" t="s">
        <v>17</v>
      </c>
      <c r="E18" s="20">
        <v>0</v>
      </c>
      <c r="F18" s="43"/>
      <c r="G18" s="17"/>
    </row>
    <row r="19" spans="1:8" ht="15.6" x14ac:dyDescent="0.3">
      <c r="A19" s="15"/>
      <c r="B19" s="16"/>
      <c r="C19" s="17" t="s">
        <v>18</v>
      </c>
      <c r="D19" s="16" t="s">
        <v>19</v>
      </c>
      <c r="E19" s="20">
        <v>0</v>
      </c>
      <c r="F19" s="44" t="s">
        <v>495</v>
      </c>
      <c r="G19" s="17"/>
    </row>
    <row r="20" spans="1:8" ht="15.6" x14ac:dyDescent="0.3">
      <c r="A20" s="15"/>
      <c r="B20" s="16">
        <f>B17+1</f>
        <v>22</v>
      </c>
      <c r="C20" s="17" t="s">
        <v>20</v>
      </c>
      <c r="D20" s="16">
        <f t="shared" si="0"/>
        <v>22</v>
      </c>
      <c r="E20" s="20">
        <v>0</v>
      </c>
      <c r="F20" s="43"/>
      <c r="G20" s="17"/>
      <c r="H20" s="219"/>
    </row>
    <row r="21" spans="1:8" s="137" customFormat="1" ht="15.6" x14ac:dyDescent="0.3">
      <c r="B21" s="16"/>
      <c r="C21" s="17" t="s">
        <v>427</v>
      </c>
      <c r="D21" s="16"/>
      <c r="E21" s="20">
        <v>0</v>
      </c>
      <c r="F21" s="43"/>
      <c r="G21" s="17"/>
      <c r="H21" s="219"/>
    </row>
    <row r="22" spans="1:8" s="137" customFormat="1" ht="15.6" x14ac:dyDescent="0.3">
      <c r="B22" s="16"/>
      <c r="C22" s="17" t="s">
        <v>428</v>
      </c>
      <c r="D22" s="16"/>
      <c r="E22" s="20">
        <v>0</v>
      </c>
      <c r="F22" s="43"/>
      <c r="G22" s="17"/>
      <c r="H22" s="219"/>
    </row>
    <row r="23" spans="1:8" s="137" customFormat="1" ht="15.6" x14ac:dyDescent="0.3">
      <c r="B23" s="16"/>
      <c r="C23" s="17" t="s">
        <v>429</v>
      </c>
      <c r="D23" s="16"/>
      <c r="E23" s="20">
        <v>0</v>
      </c>
      <c r="F23" s="43"/>
      <c r="G23" s="17"/>
      <c r="H23" s="219"/>
    </row>
    <row r="24" spans="1:8" ht="15.6" x14ac:dyDescent="0.3">
      <c r="A24" s="15"/>
      <c r="B24" s="16">
        <f>B20+1</f>
        <v>23</v>
      </c>
      <c r="C24" s="17" t="s">
        <v>21</v>
      </c>
      <c r="D24" s="16">
        <f t="shared" si="0"/>
        <v>23</v>
      </c>
      <c r="E24" s="20">
        <v>0</v>
      </c>
      <c r="F24" s="43"/>
      <c r="G24" s="17"/>
    </row>
    <row r="25" spans="1:8" ht="15.6" x14ac:dyDescent="0.3">
      <c r="A25" s="15"/>
      <c r="B25" s="16">
        <f t="shared" si="1"/>
        <v>24</v>
      </c>
      <c r="C25" s="17" t="s">
        <v>22</v>
      </c>
      <c r="D25" s="16"/>
      <c r="E25" s="17"/>
      <c r="F25" s="45"/>
      <c r="G25" s="17"/>
    </row>
    <row r="26" spans="1:8" ht="15.6" x14ac:dyDescent="0.3">
      <c r="A26" s="15"/>
      <c r="B26" s="16"/>
      <c r="C26" s="17" t="s">
        <v>69</v>
      </c>
      <c r="D26" s="16" t="s">
        <v>23</v>
      </c>
      <c r="E26" s="20">
        <v>0</v>
      </c>
      <c r="F26" s="43"/>
      <c r="G26" s="17"/>
    </row>
    <row r="27" spans="1:8" ht="15.6" x14ac:dyDescent="0.3">
      <c r="A27" s="15"/>
      <c r="B27" s="16"/>
      <c r="C27" s="17" t="s">
        <v>54</v>
      </c>
      <c r="D27" s="16" t="s">
        <v>24</v>
      </c>
      <c r="E27" s="20">
        <v>0</v>
      </c>
      <c r="F27" s="44" t="s">
        <v>431</v>
      </c>
      <c r="G27" s="17"/>
    </row>
    <row r="28" spans="1:8" ht="15.6" x14ac:dyDescent="0.3">
      <c r="A28" s="15"/>
      <c r="B28" s="16">
        <f>B25+1</f>
        <v>25</v>
      </c>
      <c r="C28" s="17" t="s">
        <v>25</v>
      </c>
      <c r="D28" s="16">
        <f t="shared" si="0"/>
        <v>25</v>
      </c>
      <c r="E28" s="20">
        <v>0</v>
      </c>
      <c r="F28" s="43"/>
      <c r="G28" s="154" t="s">
        <v>408</v>
      </c>
    </row>
    <row r="29" spans="1:8" ht="15.6" x14ac:dyDescent="0.3">
      <c r="A29" s="15"/>
      <c r="B29" s="16">
        <f>B28+1</f>
        <v>26</v>
      </c>
      <c r="C29" s="17" t="s">
        <v>26</v>
      </c>
      <c r="D29" s="16">
        <f t="shared" si="0"/>
        <v>26</v>
      </c>
      <c r="E29" s="20">
        <v>0</v>
      </c>
      <c r="F29" s="43"/>
      <c r="G29" s="17"/>
    </row>
    <row r="30" spans="1:8" ht="15.6" x14ac:dyDescent="0.3">
      <c r="A30" s="15"/>
      <c r="B30" s="16">
        <f>B29+1</f>
        <v>27</v>
      </c>
      <c r="C30" s="17" t="s">
        <v>27</v>
      </c>
      <c r="D30" s="16">
        <f t="shared" si="0"/>
        <v>27</v>
      </c>
      <c r="E30" s="20">
        <v>0</v>
      </c>
      <c r="F30" s="43"/>
      <c r="G30" s="17"/>
    </row>
    <row r="31" spans="1:8" ht="15.6" x14ac:dyDescent="0.3">
      <c r="A31" s="15"/>
      <c r="B31" s="16">
        <f t="shared" ref="B31:B35" si="2">B30+1</f>
        <v>28</v>
      </c>
      <c r="C31" s="17" t="s">
        <v>28</v>
      </c>
      <c r="D31" s="16">
        <f t="shared" si="0"/>
        <v>28</v>
      </c>
      <c r="E31" s="20">
        <v>0</v>
      </c>
      <c r="F31" s="43"/>
      <c r="G31" s="17"/>
    </row>
    <row r="32" spans="1:8" ht="15.6" x14ac:dyDescent="0.3">
      <c r="A32" s="15"/>
      <c r="B32" s="16">
        <f t="shared" si="2"/>
        <v>29</v>
      </c>
      <c r="C32" s="17" t="s">
        <v>29</v>
      </c>
      <c r="D32" s="16">
        <f t="shared" si="0"/>
        <v>29</v>
      </c>
      <c r="E32" s="20">
        <v>0</v>
      </c>
      <c r="F32" s="43"/>
      <c r="G32" s="17"/>
    </row>
    <row r="33" spans="1:8" ht="15.6" x14ac:dyDescent="0.3">
      <c r="A33" s="15"/>
      <c r="B33" s="16">
        <f t="shared" si="2"/>
        <v>30</v>
      </c>
      <c r="C33" s="17" t="s">
        <v>1</v>
      </c>
      <c r="D33" s="16">
        <f t="shared" si="0"/>
        <v>30</v>
      </c>
      <c r="E33" s="20">
        <v>0</v>
      </c>
      <c r="F33" s="43"/>
      <c r="G33" s="17"/>
    </row>
    <row r="34" spans="1:8" ht="15.6" x14ac:dyDescent="0.3">
      <c r="A34" s="15"/>
      <c r="B34" s="16">
        <f t="shared" si="2"/>
        <v>31</v>
      </c>
      <c r="C34" s="3" t="s">
        <v>30</v>
      </c>
      <c r="D34" s="16">
        <f t="shared" si="0"/>
        <v>31</v>
      </c>
      <c r="E34" s="20">
        <v>0</v>
      </c>
      <c r="F34" s="43"/>
      <c r="G34" s="17"/>
    </row>
    <row r="35" spans="1:8" ht="15.6" x14ac:dyDescent="0.3">
      <c r="A35" s="15"/>
      <c r="B35" s="16">
        <f t="shared" si="2"/>
        <v>32</v>
      </c>
      <c r="C35" s="17" t="s">
        <v>31</v>
      </c>
      <c r="D35" s="16">
        <f t="shared" si="0"/>
        <v>32</v>
      </c>
      <c r="E35" s="20">
        <v>0</v>
      </c>
      <c r="F35" s="43"/>
      <c r="G35" s="17"/>
    </row>
    <row r="36" spans="1:8" ht="15.6" x14ac:dyDescent="0.3">
      <c r="A36" s="15"/>
      <c r="B36" s="16"/>
      <c r="C36" s="41" t="s">
        <v>341</v>
      </c>
      <c r="D36" s="16" t="s">
        <v>32</v>
      </c>
      <c r="E36" s="20">
        <v>0</v>
      </c>
      <c r="F36" s="43"/>
      <c r="G36" s="17"/>
    </row>
    <row r="37" spans="1:8" ht="15.6" x14ac:dyDescent="0.3">
      <c r="A37" s="15"/>
      <c r="B37" s="16"/>
      <c r="C37" s="41" t="s">
        <v>489</v>
      </c>
      <c r="D37" s="16" t="s">
        <v>33</v>
      </c>
      <c r="E37" s="20">
        <v>0</v>
      </c>
      <c r="F37" s="43"/>
      <c r="G37" s="17"/>
    </row>
    <row r="38" spans="1:8" ht="15.6" x14ac:dyDescent="0.3">
      <c r="A38" s="15"/>
      <c r="B38" s="16"/>
      <c r="C38" s="41" t="s">
        <v>422</v>
      </c>
      <c r="D38" s="16" t="s">
        <v>39</v>
      </c>
      <c r="E38" s="20">
        <v>0</v>
      </c>
      <c r="F38" s="43"/>
      <c r="G38" s="17"/>
    </row>
    <row r="39" spans="1:8" ht="15.6" x14ac:dyDescent="0.3">
      <c r="A39" s="15"/>
      <c r="B39" s="16"/>
      <c r="C39" s="41" t="s">
        <v>426</v>
      </c>
      <c r="D39" s="16" t="s">
        <v>34</v>
      </c>
      <c r="E39" s="20">
        <v>0</v>
      </c>
      <c r="F39" s="43"/>
      <c r="G39" s="17"/>
      <c r="H39" s="145" t="s">
        <v>346</v>
      </c>
    </row>
    <row r="40" spans="1:8" ht="15.6" x14ac:dyDescent="0.3">
      <c r="A40" s="15"/>
      <c r="B40" s="16"/>
      <c r="C40" s="42" t="s">
        <v>70</v>
      </c>
      <c r="D40" s="16" t="s">
        <v>35</v>
      </c>
      <c r="E40" s="20">
        <v>0</v>
      </c>
      <c r="F40" s="43"/>
      <c r="G40" s="17"/>
      <c r="H40" s="145" t="s">
        <v>223</v>
      </c>
    </row>
    <row r="41" spans="1:8" ht="15.6" x14ac:dyDescent="0.3">
      <c r="A41" s="15"/>
      <c r="B41" s="16"/>
      <c r="C41" s="41" t="s">
        <v>71</v>
      </c>
      <c r="D41" s="16" t="s">
        <v>36</v>
      </c>
      <c r="E41" s="20">
        <v>0</v>
      </c>
      <c r="F41" s="43"/>
      <c r="G41" s="17"/>
      <c r="H41" s="145" t="s">
        <v>345</v>
      </c>
    </row>
    <row r="42" spans="1:8" ht="15.6" x14ac:dyDescent="0.3">
      <c r="A42" s="15"/>
      <c r="B42" s="4">
        <f>B35+1</f>
        <v>33</v>
      </c>
      <c r="C42" s="1" t="s">
        <v>0</v>
      </c>
      <c r="D42" s="4">
        <f t="shared" si="0"/>
        <v>33</v>
      </c>
      <c r="E42" s="11">
        <f>SUM(E6:E41)</f>
        <v>0</v>
      </c>
      <c r="F42" s="43" t="s">
        <v>473</v>
      </c>
      <c r="G42" s="17"/>
      <c r="H42" s="192">
        <f>E42-E10</f>
        <v>0</v>
      </c>
    </row>
    <row r="43" spans="1:8" ht="15.6" x14ac:dyDescent="0.3">
      <c r="A43" s="15"/>
      <c r="B43" s="4"/>
      <c r="C43" s="1"/>
      <c r="D43" s="1"/>
      <c r="E43" s="11"/>
      <c r="F43" s="14"/>
      <c r="G43" s="17"/>
    </row>
    <row r="44" spans="1:8" ht="15.6" x14ac:dyDescent="0.3">
      <c r="B44" s="21">
        <v>34</v>
      </c>
      <c r="C44" s="13" t="s">
        <v>471</v>
      </c>
      <c r="E44" s="47">
        <f>'1. Part I Farm Income'!I19-'2. Part II Farm Expenses'!E42</f>
        <v>0</v>
      </c>
      <c r="F44" s="238" t="s">
        <v>470</v>
      </c>
    </row>
    <row r="45" spans="1:8" x14ac:dyDescent="0.3">
      <c r="C45" s="239" t="s">
        <v>472</v>
      </c>
    </row>
    <row r="46" spans="1:8" s="137" customFormat="1" ht="15.6" x14ac:dyDescent="0.3">
      <c r="C46" s="13" t="s">
        <v>469</v>
      </c>
      <c r="E46" s="98"/>
    </row>
    <row r="47" spans="1:8" ht="15.6" x14ac:dyDescent="0.3">
      <c r="C47" s="17" t="s">
        <v>468</v>
      </c>
    </row>
    <row r="49" spans="3:3" x14ac:dyDescent="0.3">
      <c r="C49" s="82"/>
    </row>
  </sheetData>
  <sheetProtection sheet="1" objects="1" scenarios="1"/>
  <pageMargins left="0.7" right="0.7" top="0.75" bottom="0.75" header="0.3" footer="0.3"/>
  <pageSetup scale="75" orientation="portrait" horizontalDpi="4294967295" verticalDpi="4294967295" r:id="rId1"/>
  <headerFoot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AEBBE-3DE3-4767-9314-C2DDF4F731D1}">
  <sheetPr>
    <pageSetUpPr fitToPage="1"/>
  </sheetPr>
  <dimension ref="A1:L85"/>
  <sheetViews>
    <sheetView workbookViewId="0"/>
  </sheetViews>
  <sheetFormatPr defaultRowHeight="14.4" x14ac:dyDescent="0.3"/>
  <cols>
    <col min="1" max="1" width="7.44140625" customWidth="1"/>
    <col min="2" max="2" width="36.88671875" customWidth="1"/>
    <col min="3" max="3" width="19" customWidth="1"/>
    <col min="4" max="4" width="15.109375" customWidth="1"/>
    <col min="5" max="5" width="3.109375" customWidth="1"/>
    <col min="6" max="6" width="15.44140625" customWidth="1"/>
    <col min="7" max="7" width="4" customWidth="1"/>
    <col min="8" max="8" width="16.6640625" customWidth="1"/>
    <col min="10" max="10" width="12.6640625" customWidth="1"/>
  </cols>
  <sheetData>
    <row r="1" spans="1:12" ht="15.6" x14ac:dyDescent="0.3">
      <c r="A1" s="15"/>
      <c r="B1" s="249" t="s">
        <v>103</v>
      </c>
      <c r="C1" s="249"/>
      <c r="D1" s="249"/>
      <c r="E1" s="249"/>
      <c r="F1" s="249"/>
      <c r="G1" s="249"/>
      <c r="H1" s="249"/>
      <c r="I1" s="15"/>
      <c r="J1" s="15"/>
      <c r="K1" s="15"/>
      <c r="L1" s="15"/>
    </row>
    <row r="2" spans="1:12" ht="15.6" x14ac:dyDescent="0.3">
      <c r="A2" s="15"/>
      <c r="B2" s="28"/>
      <c r="C2" s="51"/>
      <c r="D2" s="51"/>
      <c r="E2" s="51"/>
      <c r="F2" s="51"/>
      <c r="G2" s="51"/>
      <c r="H2" s="51"/>
      <c r="I2" s="15"/>
      <c r="J2" s="15"/>
      <c r="K2" s="15"/>
      <c r="L2" s="15"/>
    </row>
    <row r="3" spans="1:12" ht="15.6" x14ac:dyDescent="0.3">
      <c r="A3" s="15"/>
      <c r="B3" s="28"/>
      <c r="C3" s="26"/>
      <c r="D3" s="80" t="s">
        <v>104</v>
      </c>
      <c r="E3" s="26"/>
      <c r="F3" s="80" t="s">
        <v>104</v>
      </c>
      <c r="G3" s="39"/>
      <c r="H3" s="39"/>
      <c r="I3" s="15"/>
      <c r="J3" s="15"/>
      <c r="K3" s="15"/>
      <c r="L3" s="15"/>
    </row>
    <row r="4" spans="1:12" ht="15.6" x14ac:dyDescent="0.3">
      <c r="A4" s="15"/>
      <c r="B4" s="236" t="str">
        <f>'1. Part I Farm Income'!C3</f>
        <v xml:space="preserve">Test date </v>
      </c>
      <c r="C4" s="39"/>
      <c r="D4" s="80" t="s">
        <v>105</v>
      </c>
      <c r="E4" s="26"/>
      <c r="F4" s="80" t="s">
        <v>106</v>
      </c>
      <c r="G4" s="39"/>
      <c r="H4" s="39"/>
      <c r="I4" s="15"/>
      <c r="J4" s="15"/>
      <c r="K4" s="15"/>
      <c r="L4" s="15"/>
    </row>
    <row r="5" spans="1:12" ht="15.6" x14ac:dyDescent="0.3">
      <c r="A5" s="15"/>
      <c r="B5" s="39"/>
      <c r="C5" s="39"/>
      <c r="D5" s="80" t="s">
        <v>107</v>
      </c>
      <c r="E5" s="26"/>
      <c r="F5" s="80" t="s">
        <v>107</v>
      </c>
      <c r="G5" s="39"/>
      <c r="H5" s="80" t="s">
        <v>108</v>
      </c>
      <c r="I5" s="15"/>
      <c r="J5" s="15"/>
      <c r="K5" s="15"/>
      <c r="L5" s="15"/>
    </row>
    <row r="6" spans="1:12" ht="15.6" x14ac:dyDescent="0.3">
      <c r="A6" s="15"/>
      <c r="B6" s="26" t="s">
        <v>109</v>
      </c>
      <c r="C6" s="52" t="s">
        <v>110</v>
      </c>
      <c r="D6" s="53">
        <v>44197</v>
      </c>
      <c r="E6" s="39"/>
      <c r="F6" s="53">
        <v>44561</v>
      </c>
      <c r="G6" s="39"/>
      <c r="H6" s="80" t="s">
        <v>75</v>
      </c>
      <c r="I6" s="15"/>
      <c r="J6" s="15"/>
      <c r="K6" s="15"/>
      <c r="L6" s="15"/>
    </row>
    <row r="7" spans="1:12" ht="15.6" x14ac:dyDescent="0.3">
      <c r="A7" s="15"/>
      <c r="B7" s="26" t="s">
        <v>111</v>
      </c>
      <c r="C7" s="54"/>
      <c r="D7" s="55"/>
      <c r="E7" s="39"/>
      <c r="F7" s="55"/>
      <c r="G7" s="39"/>
      <c r="H7" s="28" t="s">
        <v>112</v>
      </c>
      <c r="I7" s="15"/>
      <c r="J7" s="15"/>
      <c r="K7" s="15"/>
      <c r="L7" s="15"/>
    </row>
    <row r="8" spans="1:12" ht="15.6" x14ac:dyDescent="0.3">
      <c r="A8" s="15"/>
      <c r="B8" s="56" t="s">
        <v>114</v>
      </c>
      <c r="C8" s="54"/>
      <c r="D8" s="188">
        <v>0</v>
      </c>
      <c r="E8" s="58"/>
      <c r="F8" s="188">
        <v>0</v>
      </c>
      <c r="G8" s="58"/>
      <c r="H8" s="59">
        <f t="shared" ref="H8:H16" si="0">(F8-D8)</f>
        <v>0</v>
      </c>
      <c r="I8" s="15"/>
      <c r="J8" s="15"/>
      <c r="K8" s="15"/>
      <c r="L8" s="15"/>
    </row>
    <row r="9" spans="1:12" ht="15.6" x14ac:dyDescent="0.3">
      <c r="A9" s="15"/>
      <c r="B9" s="56" t="s">
        <v>82</v>
      </c>
      <c r="C9" s="54"/>
      <c r="D9" s="188">
        <v>0</v>
      </c>
      <c r="E9" s="58"/>
      <c r="F9" s="188">
        <v>0</v>
      </c>
      <c r="G9" s="58"/>
      <c r="H9" s="59">
        <f t="shared" si="0"/>
        <v>0</v>
      </c>
      <c r="I9" s="15"/>
      <c r="J9" s="15"/>
      <c r="K9" s="15"/>
      <c r="L9" s="15"/>
    </row>
    <row r="10" spans="1:12" ht="15.6" x14ac:dyDescent="0.3">
      <c r="A10" s="15"/>
      <c r="B10" s="56" t="s">
        <v>113</v>
      </c>
      <c r="C10" s="54"/>
      <c r="D10" s="188">
        <v>0</v>
      </c>
      <c r="E10" s="58"/>
      <c r="F10" s="188">
        <v>0</v>
      </c>
      <c r="G10" s="58"/>
      <c r="H10" s="59">
        <f t="shared" si="0"/>
        <v>0</v>
      </c>
      <c r="I10" s="15"/>
      <c r="J10" s="15"/>
      <c r="K10" s="15"/>
      <c r="L10" s="15"/>
    </row>
    <row r="11" spans="1:12" ht="15.6" x14ac:dyDescent="0.3">
      <c r="A11" s="15"/>
      <c r="B11" s="60" t="s">
        <v>115</v>
      </c>
      <c r="C11" s="61"/>
      <c r="D11" s="62">
        <f>SUM(D8:D10)</f>
        <v>0</v>
      </c>
      <c r="E11" s="62"/>
      <c r="F11" s="62">
        <f>SUM(F8:F10)</f>
        <v>0</v>
      </c>
      <c r="G11" s="58"/>
      <c r="H11" s="63">
        <f>SUM(H8:H10)</f>
        <v>0</v>
      </c>
      <c r="I11" s="15"/>
      <c r="J11" s="15"/>
      <c r="K11" s="15"/>
      <c r="L11" s="15"/>
    </row>
    <row r="12" spans="1:12" ht="15.6" x14ac:dyDescent="0.3">
      <c r="A12" s="15"/>
      <c r="B12" s="64"/>
      <c r="C12" s="54"/>
      <c r="D12" s="58"/>
      <c r="E12" s="58"/>
      <c r="F12" s="58"/>
      <c r="G12" s="58"/>
      <c r="H12" s="59"/>
      <c r="I12" s="15"/>
      <c r="J12" s="15"/>
      <c r="K12" s="15"/>
      <c r="L12" s="15"/>
    </row>
    <row r="13" spans="1:12" ht="15.6" x14ac:dyDescent="0.3">
      <c r="A13" s="15"/>
      <c r="B13" s="60" t="s">
        <v>433</v>
      </c>
      <c r="C13" s="54"/>
      <c r="D13" s="58"/>
      <c r="E13" s="58"/>
      <c r="F13" s="58"/>
      <c r="G13" s="58"/>
      <c r="H13" s="65" t="s">
        <v>112</v>
      </c>
      <c r="I13" s="15"/>
      <c r="J13" s="15"/>
      <c r="K13" s="15"/>
      <c r="L13" s="15"/>
    </row>
    <row r="14" spans="1:12" ht="15.6" x14ac:dyDescent="0.3">
      <c r="A14" s="15"/>
      <c r="B14" s="92" t="s">
        <v>490</v>
      </c>
      <c r="C14" s="54"/>
      <c r="D14" s="188">
        <v>0</v>
      </c>
      <c r="E14" s="58"/>
      <c r="F14" s="188">
        <v>0</v>
      </c>
      <c r="G14" s="58"/>
      <c r="H14" s="59">
        <f t="shared" si="0"/>
        <v>0</v>
      </c>
      <c r="I14" s="66"/>
      <c r="J14" s="15"/>
      <c r="K14" s="15"/>
      <c r="L14" s="15"/>
    </row>
    <row r="15" spans="1:12" ht="15.6" x14ac:dyDescent="0.3">
      <c r="A15" s="15"/>
      <c r="B15" s="92" t="s">
        <v>491</v>
      </c>
      <c r="C15" s="54"/>
      <c r="D15" s="188">
        <v>0</v>
      </c>
      <c r="E15" s="58"/>
      <c r="F15" s="188">
        <v>0</v>
      </c>
      <c r="G15" s="58"/>
      <c r="H15" s="59">
        <f t="shared" si="0"/>
        <v>0</v>
      </c>
      <c r="I15" s="66"/>
      <c r="J15" s="15"/>
      <c r="K15" s="15"/>
      <c r="L15" s="15"/>
    </row>
    <row r="16" spans="1:12" ht="15.6" x14ac:dyDescent="0.3">
      <c r="A16" s="15"/>
      <c r="B16" s="92" t="s">
        <v>113</v>
      </c>
      <c r="C16" s="54"/>
      <c r="D16" s="188">
        <v>0</v>
      </c>
      <c r="E16" s="58"/>
      <c r="F16" s="188">
        <v>0</v>
      </c>
      <c r="G16" s="58"/>
      <c r="H16" s="59">
        <f t="shared" si="0"/>
        <v>0</v>
      </c>
      <c r="I16" s="15"/>
      <c r="J16" s="15"/>
      <c r="K16" s="15"/>
      <c r="L16" s="15"/>
    </row>
    <row r="17" spans="1:12" ht="15.6" x14ac:dyDescent="0.3">
      <c r="A17" s="15"/>
      <c r="B17" s="60" t="s">
        <v>436</v>
      </c>
      <c r="C17" s="61"/>
      <c r="D17" s="62">
        <f>SUM(D14:D16)</f>
        <v>0</v>
      </c>
      <c r="E17" s="62"/>
      <c r="F17" s="62">
        <f>SUM(F14:F16)</f>
        <v>0</v>
      </c>
      <c r="G17" s="62"/>
      <c r="H17" s="63">
        <f>SUM(H14:H16)</f>
        <v>0</v>
      </c>
      <c r="I17" s="66"/>
      <c r="J17" s="15"/>
      <c r="K17" s="15"/>
      <c r="L17" s="15"/>
    </row>
    <row r="18" spans="1:12" ht="15.6" x14ac:dyDescent="0.3">
      <c r="A18" s="15"/>
      <c r="B18" s="26"/>
      <c r="C18" s="67"/>
      <c r="D18" s="62"/>
      <c r="E18" s="58"/>
      <c r="F18" s="62"/>
      <c r="G18" s="58"/>
      <c r="H18" s="65" t="s">
        <v>116</v>
      </c>
      <c r="I18" s="15"/>
      <c r="J18" s="15"/>
      <c r="K18" s="15"/>
      <c r="L18" s="15"/>
    </row>
    <row r="19" spans="1:12" ht="15.6" x14ac:dyDescent="0.3">
      <c r="A19" s="15"/>
      <c r="B19" s="26" t="s">
        <v>117</v>
      </c>
      <c r="C19" s="54"/>
      <c r="D19" s="62">
        <f>D17+D11</f>
        <v>0</v>
      </c>
      <c r="E19" s="62"/>
      <c r="F19" s="62">
        <f>F17+F11</f>
        <v>0</v>
      </c>
      <c r="G19" s="62"/>
      <c r="H19" s="63">
        <f>(F19-D19)</f>
        <v>0</v>
      </c>
      <c r="I19" s="35" t="s">
        <v>118</v>
      </c>
      <c r="J19" s="15"/>
      <c r="K19" s="15"/>
      <c r="L19" s="15"/>
    </row>
    <row r="20" spans="1:12" ht="15.6" x14ac:dyDescent="0.3">
      <c r="A20" s="15"/>
      <c r="B20" s="30" t="s">
        <v>279</v>
      </c>
      <c r="C20" s="54"/>
      <c r="D20" s="62"/>
      <c r="E20" s="62"/>
      <c r="F20" s="62"/>
      <c r="G20" s="62"/>
      <c r="H20" s="63"/>
      <c r="I20" s="68"/>
      <c r="J20" s="15"/>
      <c r="K20" s="15"/>
      <c r="L20" s="15"/>
    </row>
    <row r="21" spans="1:12" ht="15.6" x14ac:dyDescent="0.3">
      <c r="A21" s="15"/>
      <c r="B21" s="26" t="s">
        <v>119</v>
      </c>
      <c r="C21" s="54"/>
      <c r="D21" s="62"/>
      <c r="E21" s="62"/>
      <c r="F21" s="62"/>
      <c r="G21" s="62"/>
      <c r="H21" s="63"/>
      <c r="I21" s="68"/>
      <c r="J21" s="15"/>
      <c r="K21" s="15"/>
      <c r="L21" s="15"/>
    </row>
    <row r="22" spans="1:12" ht="15.6" x14ac:dyDescent="0.3">
      <c r="A22" s="15"/>
      <c r="B22" s="26" t="s">
        <v>120</v>
      </c>
      <c r="C22" s="54"/>
      <c r="D22" s="69"/>
      <c r="E22" s="69"/>
      <c r="F22" s="69"/>
      <c r="G22" s="69"/>
      <c r="H22" s="70"/>
      <c r="I22" s="15"/>
      <c r="J22" s="15"/>
      <c r="K22" s="15"/>
      <c r="L22" s="15"/>
    </row>
    <row r="23" spans="1:12" ht="15.6" x14ac:dyDescent="0.3">
      <c r="A23" s="15"/>
      <c r="B23" s="26" t="s">
        <v>121</v>
      </c>
      <c r="C23" s="54" t="s">
        <v>127</v>
      </c>
      <c r="D23" s="78" t="s">
        <v>105</v>
      </c>
      <c r="E23" s="62"/>
      <c r="F23" s="78" t="s">
        <v>76</v>
      </c>
      <c r="G23" s="58"/>
      <c r="H23" s="65" t="s">
        <v>112</v>
      </c>
      <c r="I23" s="15"/>
      <c r="J23" s="15"/>
      <c r="K23" s="15"/>
      <c r="L23" s="15"/>
    </row>
    <row r="24" spans="1:12" ht="15.6" x14ac:dyDescent="0.3">
      <c r="A24" s="15"/>
      <c r="B24" s="71" t="s">
        <v>122</v>
      </c>
      <c r="C24" s="67"/>
      <c r="D24" s="188">
        <v>0</v>
      </c>
      <c r="E24" s="58"/>
      <c r="F24" s="188">
        <v>0</v>
      </c>
      <c r="G24" s="58"/>
      <c r="H24" s="59">
        <f t="shared" ref="H24:H53" si="1">(F24-D24)</f>
        <v>0</v>
      </c>
      <c r="I24" s="15"/>
      <c r="J24" s="15"/>
      <c r="K24" s="15"/>
      <c r="L24" s="15"/>
    </row>
    <row r="25" spans="1:12" ht="15.6" x14ac:dyDescent="0.3">
      <c r="A25" s="15"/>
      <c r="B25" s="71" t="s">
        <v>113</v>
      </c>
      <c r="C25" s="67"/>
      <c r="D25" s="188">
        <v>0</v>
      </c>
      <c r="E25" s="58"/>
      <c r="F25" s="188">
        <v>0</v>
      </c>
      <c r="G25" s="58"/>
      <c r="H25" s="59">
        <f t="shared" si="1"/>
        <v>0</v>
      </c>
      <c r="I25" s="35"/>
      <c r="J25" s="15"/>
      <c r="K25" s="15"/>
      <c r="L25" s="15"/>
    </row>
    <row r="26" spans="1:12" ht="15.6" x14ac:dyDescent="0.3">
      <c r="A26" s="15"/>
      <c r="B26" s="71" t="s">
        <v>113</v>
      </c>
      <c r="C26" s="67"/>
      <c r="D26" s="188">
        <v>0</v>
      </c>
      <c r="E26" s="58"/>
      <c r="F26" s="188">
        <v>0</v>
      </c>
      <c r="G26" s="58"/>
      <c r="H26" s="59">
        <f t="shared" si="1"/>
        <v>0</v>
      </c>
      <c r="I26" s="72"/>
      <c r="J26" s="15"/>
      <c r="K26" s="15"/>
      <c r="L26" s="15"/>
    </row>
    <row r="27" spans="1:12" ht="15.6" x14ac:dyDescent="0.3">
      <c r="A27" s="15"/>
      <c r="B27" s="71" t="s">
        <v>113</v>
      </c>
      <c r="C27" s="67"/>
      <c r="D27" s="188">
        <v>0</v>
      </c>
      <c r="E27" s="58"/>
      <c r="F27" s="188">
        <v>0</v>
      </c>
      <c r="G27" s="58"/>
      <c r="H27" s="59">
        <f t="shared" si="1"/>
        <v>0</v>
      </c>
      <c r="I27" s="73"/>
      <c r="J27" s="15"/>
      <c r="K27" s="15"/>
      <c r="L27" s="15"/>
    </row>
    <row r="28" spans="1:12" ht="15.6" x14ac:dyDescent="0.3">
      <c r="A28" s="15"/>
      <c r="B28" s="26" t="s">
        <v>123</v>
      </c>
      <c r="C28" s="67"/>
      <c r="D28" s="62">
        <f>SUM(D24:D27)</f>
        <v>0</v>
      </c>
      <c r="E28" s="58"/>
      <c r="F28" s="62">
        <f>SUM(F24:F27)</f>
        <v>0</v>
      </c>
      <c r="G28" s="58"/>
      <c r="H28" s="149">
        <f>SUM(H24:H27)</f>
        <v>0</v>
      </c>
      <c r="I28" s="35" t="s">
        <v>124</v>
      </c>
      <c r="J28" s="15"/>
      <c r="K28" s="15"/>
      <c r="L28" s="15"/>
    </row>
    <row r="29" spans="1:12" ht="15.6" x14ac:dyDescent="0.3">
      <c r="A29" s="15"/>
      <c r="B29" s="26"/>
      <c r="C29" s="67"/>
      <c r="D29" s="62"/>
      <c r="E29" s="58"/>
      <c r="F29" s="62"/>
      <c r="G29" s="58"/>
      <c r="H29" s="63"/>
      <c r="I29" s="35"/>
      <c r="J29" s="15"/>
      <c r="K29" s="15"/>
      <c r="L29" s="15"/>
    </row>
    <row r="30" spans="1:12" ht="15.6" x14ac:dyDescent="0.3">
      <c r="A30" s="15"/>
      <c r="B30" s="26" t="s">
        <v>125</v>
      </c>
      <c r="C30" s="67"/>
      <c r="D30" s="74"/>
      <c r="E30" s="58"/>
      <c r="F30" s="74"/>
      <c r="G30" s="58"/>
      <c r="H30" s="65" t="s">
        <v>112</v>
      </c>
      <c r="I30" s="35"/>
      <c r="J30" s="15"/>
      <c r="K30" s="15"/>
      <c r="L30" s="15"/>
    </row>
    <row r="31" spans="1:12" ht="15.6" x14ac:dyDescent="0.3">
      <c r="A31" s="15"/>
      <c r="B31" s="71" t="s">
        <v>126</v>
      </c>
      <c r="C31" s="54" t="s">
        <v>127</v>
      </c>
      <c r="D31" s="188">
        <v>0</v>
      </c>
      <c r="E31" s="58"/>
      <c r="F31" s="188">
        <v>0</v>
      </c>
      <c r="G31" s="58"/>
      <c r="H31" s="59">
        <f t="shared" ref="H31:H33" si="2">(F31-D31)</f>
        <v>0</v>
      </c>
      <c r="I31" s="35"/>
      <c r="J31" s="15"/>
      <c r="K31" s="15"/>
      <c r="L31" s="15"/>
    </row>
    <row r="32" spans="1:12" ht="15.6" x14ac:dyDescent="0.3">
      <c r="A32" s="15"/>
      <c r="B32" s="71" t="s">
        <v>113</v>
      </c>
      <c r="C32" s="67"/>
      <c r="D32" s="188">
        <v>0</v>
      </c>
      <c r="E32" s="58"/>
      <c r="F32" s="188">
        <v>0</v>
      </c>
      <c r="G32" s="58"/>
      <c r="H32" s="59">
        <f t="shared" si="2"/>
        <v>0</v>
      </c>
      <c r="I32" s="35"/>
      <c r="J32" s="15"/>
      <c r="K32" s="15"/>
      <c r="L32" s="15"/>
    </row>
    <row r="33" spans="1:12" ht="15.6" x14ac:dyDescent="0.3">
      <c r="A33" s="15"/>
      <c r="B33" s="71" t="s">
        <v>113</v>
      </c>
      <c r="C33" s="67"/>
      <c r="D33" s="188">
        <v>0</v>
      </c>
      <c r="E33" s="58"/>
      <c r="F33" s="188">
        <v>0</v>
      </c>
      <c r="G33" s="58"/>
      <c r="H33" s="59">
        <f t="shared" si="2"/>
        <v>0</v>
      </c>
      <c r="I33" s="35"/>
      <c r="J33" s="15"/>
      <c r="K33" s="15"/>
      <c r="L33" s="15"/>
    </row>
    <row r="34" spans="1:12" ht="15.6" x14ac:dyDescent="0.3">
      <c r="A34" s="15"/>
      <c r="B34" s="26" t="s">
        <v>128</v>
      </c>
      <c r="C34" s="67"/>
      <c r="D34" s="75">
        <f>SUM(D31:D33)</f>
        <v>0</v>
      </c>
      <c r="E34" s="62"/>
      <c r="F34" s="75">
        <f>SUM(F31:F33)</f>
        <v>0</v>
      </c>
      <c r="G34" s="62"/>
      <c r="H34" s="63">
        <f>SUM(H31:H33)</f>
        <v>0</v>
      </c>
      <c r="I34" s="35" t="s">
        <v>124</v>
      </c>
      <c r="J34" s="15"/>
      <c r="K34" s="15"/>
      <c r="L34" s="15"/>
    </row>
    <row r="35" spans="1:12" ht="15.6" x14ac:dyDescent="0.3">
      <c r="A35" s="15"/>
      <c r="B35" s="26"/>
      <c r="C35" s="67"/>
      <c r="D35" s="62"/>
      <c r="E35" s="62"/>
      <c r="F35" s="62"/>
      <c r="G35" s="62"/>
      <c r="H35" s="63"/>
      <c r="I35" s="35"/>
      <c r="J35" s="15"/>
      <c r="K35" s="15"/>
      <c r="L35" s="15"/>
    </row>
    <row r="36" spans="1:12" ht="15.6" x14ac:dyDescent="0.3">
      <c r="A36" s="15"/>
      <c r="B36" s="26" t="s">
        <v>437</v>
      </c>
      <c r="C36" s="54"/>
      <c r="D36" s="62"/>
      <c r="E36" s="62"/>
      <c r="F36" s="62"/>
      <c r="G36" s="62"/>
      <c r="H36" s="65" t="s">
        <v>112</v>
      </c>
      <c r="I36" s="35"/>
      <c r="J36" s="15"/>
      <c r="K36" s="15"/>
      <c r="L36" s="15"/>
    </row>
    <row r="37" spans="1:12" ht="15.6" x14ac:dyDescent="0.3">
      <c r="A37" s="15"/>
      <c r="B37" s="224" t="str">
        <f>B14</f>
        <v>Crop</v>
      </c>
      <c r="C37" s="54" t="s">
        <v>127</v>
      </c>
      <c r="D37" s="188">
        <v>0</v>
      </c>
      <c r="E37" s="58"/>
      <c r="F37" s="188">
        <v>0</v>
      </c>
      <c r="G37" s="62"/>
      <c r="H37" s="59">
        <f t="shared" ref="H37:H40" si="3">(F37-D37)</f>
        <v>0</v>
      </c>
      <c r="I37" s="35"/>
      <c r="J37" s="15"/>
      <c r="K37" s="15"/>
      <c r="L37" s="15"/>
    </row>
    <row r="38" spans="1:12" ht="15.6" x14ac:dyDescent="0.3">
      <c r="A38" s="15"/>
      <c r="B38" s="224" t="str">
        <f>B15</f>
        <v>Cattle</v>
      </c>
      <c r="C38" s="54"/>
      <c r="D38" s="188">
        <v>0</v>
      </c>
      <c r="E38" s="58"/>
      <c r="F38" s="188">
        <v>0</v>
      </c>
      <c r="G38" s="62"/>
      <c r="H38" s="59">
        <f t="shared" si="3"/>
        <v>0</v>
      </c>
      <c r="I38" s="35"/>
      <c r="J38" s="15"/>
      <c r="K38" s="15"/>
      <c r="L38" s="15"/>
    </row>
    <row r="39" spans="1:12" ht="15.6" x14ac:dyDescent="0.3">
      <c r="A39" s="15"/>
      <c r="B39" s="224" t="str">
        <f>B16</f>
        <v>Other</v>
      </c>
      <c r="C39" s="54"/>
      <c r="D39" s="188">
        <v>0</v>
      </c>
      <c r="E39" s="58"/>
      <c r="F39" s="188">
        <v>0</v>
      </c>
      <c r="G39" s="62"/>
      <c r="H39" s="59">
        <f t="shared" si="3"/>
        <v>0</v>
      </c>
      <c r="I39" s="35"/>
      <c r="J39" s="15"/>
      <c r="K39" s="15"/>
      <c r="L39" s="15"/>
    </row>
    <row r="40" spans="1:12" ht="15.6" x14ac:dyDescent="0.3">
      <c r="A40" s="15"/>
      <c r="B40" s="26" t="s">
        <v>438</v>
      </c>
      <c r="C40" s="67"/>
      <c r="D40" s="62">
        <f>SUM(D37:D39)</f>
        <v>0</v>
      </c>
      <c r="E40" s="58"/>
      <c r="F40" s="62">
        <f>SUM(F37:F39)</f>
        <v>0</v>
      </c>
      <c r="G40" s="62"/>
      <c r="H40" s="63">
        <f t="shared" si="3"/>
        <v>0</v>
      </c>
      <c r="I40" s="35"/>
      <c r="J40" s="15"/>
      <c r="K40" s="15"/>
      <c r="L40" s="15"/>
    </row>
    <row r="41" spans="1:12" ht="15.6" x14ac:dyDescent="0.3">
      <c r="A41" s="15"/>
      <c r="B41" s="26"/>
      <c r="C41" s="67"/>
      <c r="D41" s="62"/>
      <c r="E41" s="58"/>
      <c r="F41" s="62"/>
      <c r="G41" s="62"/>
      <c r="H41" s="63"/>
      <c r="I41" s="35"/>
      <c r="J41" s="15"/>
      <c r="K41" s="15"/>
      <c r="L41" s="15"/>
    </row>
    <row r="42" spans="1:12" ht="15.6" x14ac:dyDescent="0.3">
      <c r="A42" s="15"/>
      <c r="B42" s="26" t="s">
        <v>129</v>
      </c>
      <c r="C42" s="67"/>
      <c r="D42" s="62">
        <f>D28+D34+D40</f>
        <v>0</v>
      </c>
      <c r="E42" s="62"/>
      <c r="F42" s="62">
        <f>F28+F34+F40</f>
        <v>0</v>
      </c>
      <c r="G42" s="62"/>
      <c r="H42" s="149">
        <f>H28+H34+H40</f>
        <v>0</v>
      </c>
      <c r="I42" s="35"/>
      <c r="J42" s="15"/>
      <c r="K42" s="15"/>
      <c r="L42" s="15"/>
    </row>
    <row r="43" spans="1:12" ht="15.6" x14ac:dyDescent="0.3">
      <c r="A43" s="15"/>
      <c r="B43" s="26" t="s">
        <v>130</v>
      </c>
      <c r="C43" s="67"/>
      <c r="D43" s="62"/>
      <c r="E43" s="62"/>
      <c r="F43" s="62"/>
      <c r="G43" s="62"/>
      <c r="H43" s="63"/>
      <c r="I43" s="35"/>
      <c r="J43" s="15"/>
      <c r="K43" s="15"/>
      <c r="L43" s="15"/>
    </row>
    <row r="44" spans="1:12" ht="15.6" x14ac:dyDescent="0.3">
      <c r="A44" s="15"/>
      <c r="B44" s="26" t="s">
        <v>131</v>
      </c>
      <c r="C44" s="67"/>
      <c r="D44" s="62"/>
      <c r="E44" s="62"/>
      <c r="F44" s="62"/>
      <c r="G44" s="62"/>
      <c r="H44" s="63"/>
      <c r="I44" s="35"/>
      <c r="J44" s="15"/>
      <c r="K44" s="15"/>
      <c r="L44" s="15"/>
    </row>
    <row r="45" spans="1:12" ht="15.6" x14ac:dyDescent="0.3">
      <c r="A45" s="15"/>
      <c r="B45" s="26" t="s">
        <v>90</v>
      </c>
      <c r="C45" s="67"/>
      <c r="D45" s="69"/>
      <c r="E45" s="58"/>
      <c r="F45" s="76"/>
      <c r="G45" s="58"/>
      <c r="H45" s="65" t="s">
        <v>112</v>
      </c>
      <c r="I45" s="35"/>
      <c r="J45" s="15"/>
      <c r="K45" s="15"/>
      <c r="L45" s="15"/>
    </row>
    <row r="46" spans="1:12" ht="15.6" x14ac:dyDescent="0.3">
      <c r="A46" s="15"/>
      <c r="B46" s="39" t="s">
        <v>132</v>
      </c>
      <c r="C46" s="54" t="s">
        <v>133</v>
      </c>
      <c r="D46" s="188">
        <v>0</v>
      </c>
      <c r="E46" s="58"/>
      <c r="F46" s="188">
        <v>0</v>
      </c>
      <c r="G46" s="62"/>
      <c r="H46" s="59">
        <f t="shared" ref="H46:H48" si="4">(F46-D46)</f>
        <v>0</v>
      </c>
      <c r="I46" s="35"/>
      <c r="J46" s="15"/>
      <c r="K46" s="15"/>
      <c r="L46" s="15"/>
    </row>
    <row r="47" spans="1:12" ht="15.6" x14ac:dyDescent="0.3">
      <c r="A47" s="15"/>
      <c r="B47" s="71" t="s">
        <v>113</v>
      </c>
      <c r="C47" s="54"/>
      <c r="D47" s="188">
        <v>0</v>
      </c>
      <c r="E47" s="58"/>
      <c r="F47" s="188">
        <v>0</v>
      </c>
      <c r="G47" s="62"/>
      <c r="H47" s="59">
        <f t="shared" si="4"/>
        <v>0</v>
      </c>
      <c r="I47" s="35"/>
      <c r="J47" s="15"/>
      <c r="K47" s="15"/>
      <c r="L47" s="15"/>
    </row>
    <row r="48" spans="1:12" ht="15.6" x14ac:dyDescent="0.3">
      <c r="A48" s="15"/>
      <c r="B48" s="71" t="s">
        <v>113</v>
      </c>
      <c r="C48" s="54"/>
      <c r="D48" s="188">
        <v>0</v>
      </c>
      <c r="E48" s="58"/>
      <c r="F48" s="188">
        <v>0</v>
      </c>
      <c r="G48" s="62"/>
      <c r="H48" s="59">
        <f t="shared" si="4"/>
        <v>0</v>
      </c>
      <c r="I48" s="15"/>
      <c r="J48" s="15"/>
      <c r="K48" s="15"/>
      <c r="L48" s="15"/>
    </row>
    <row r="49" spans="1:12" ht="15.6" x14ac:dyDescent="0.3">
      <c r="A49" s="15"/>
      <c r="B49" s="26" t="s">
        <v>134</v>
      </c>
      <c r="C49" s="67"/>
      <c r="D49" s="62">
        <f>SUM(D46:D48)</f>
        <v>0</v>
      </c>
      <c r="E49" s="62"/>
      <c r="F49" s="62">
        <f>SUM(F46:F48)</f>
        <v>0</v>
      </c>
      <c r="G49" s="62"/>
      <c r="H49" s="149">
        <f>SUM(H46:H48)</f>
        <v>0</v>
      </c>
      <c r="I49" s="72" t="s">
        <v>135</v>
      </c>
      <c r="J49" s="15"/>
      <c r="K49" s="15"/>
      <c r="L49" s="15"/>
    </row>
    <row r="50" spans="1:12" ht="15.6" x14ac:dyDescent="0.3">
      <c r="A50" s="15"/>
      <c r="B50" s="26" t="s">
        <v>136</v>
      </c>
      <c r="C50" s="77" t="s">
        <v>146</v>
      </c>
      <c r="D50" s="58"/>
      <c r="E50" s="58"/>
      <c r="F50" s="58"/>
      <c r="G50" s="58"/>
      <c r="H50" s="65" t="s">
        <v>112</v>
      </c>
      <c r="I50" s="35"/>
      <c r="J50" s="15"/>
      <c r="K50" s="15"/>
      <c r="L50" s="15"/>
    </row>
    <row r="51" spans="1:12" ht="15.6" x14ac:dyDescent="0.3">
      <c r="A51" s="15"/>
      <c r="B51" s="39" t="s">
        <v>137</v>
      </c>
      <c r="C51" s="77" t="s">
        <v>432</v>
      </c>
      <c r="D51" s="188">
        <v>0</v>
      </c>
      <c r="E51" s="58"/>
      <c r="F51" s="188">
        <v>0</v>
      </c>
      <c r="G51" s="58"/>
      <c r="H51" s="59">
        <f t="shared" si="1"/>
        <v>0</v>
      </c>
      <c r="I51" s="35"/>
      <c r="J51" s="15"/>
      <c r="K51" s="15"/>
      <c r="L51" s="15"/>
    </row>
    <row r="52" spans="1:12" ht="15.6" x14ac:dyDescent="0.3">
      <c r="A52" s="15"/>
      <c r="B52" s="71" t="s">
        <v>113</v>
      </c>
      <c r="C52" s="77"/>
      <c r="D52" s="188">
        <v>0</v>
      </c>
      <c r="E52" s="58"/>
      <c r="F52" s="188">
        <v>0</v>
      </c>
      <c r="G52" s="58"/>
      <c r="H52" s="59">
        <f t="shared" ref="H52" si="5">(F52-D52)</f>
        <v>0</v>
      </c>
      <c r="J52" s="15"/>
      <c r="K52" s="15"/>
      <c r="L52" s="15"/>
    </row>
    <row r="53" spans="1:12" ht="15.6" x14ac:dyDescent="0.3">
      <c r="A53" s="15"/>
      <c r="B53" s="71" t="s">
        <v>113</v>
      </c>
      <c r="C53" s="77"/>
      <c r="D53" s="188">
        <v>0</v>
      </c>
      <c r="E53" s="58"/>
      <c r="F53" s="188">
        <v>0</v>
      </c>
      <c r="G53" s="58"/>
      <c r="H53" s="59">
        <f t="shared" si="1"/>
        <v>0</v>
      </c>
      <c r="I53" s="35"/>
      <c r="J53" s="15"/>
      <c r="K53" s="15"/>
      <c r="L53" s="15"/>
    </row>
    <row r="54" spans="1:12" ht="15.6" x14ac:dyDescent="0.3">
      <c r="A54" s="15"/>
      <c r="B54" s="60" t="s">
        <v>138</v>
      </c>
      <c r="C54" s="77"/>
      <c r="D54" s="62">
        <f>SUM(D51:D53)</f>
        <v>0</v>
      </c>
      <c r="E54" s="58"/>
      <c r="F54" s="62">
        <f>SUM(F51:F53)</f>
        <v>0</v>
      </c>
      <c r="G54" s="58"/>
      <c r="H54" s="63">
        <f>SUM(H51:H53)</f>
        <v>0</v>
      </c>
      <c r="I54" s="35" t="s">
        <v>139</v>
      </c>
      <c r="J54" s="15"/>
      <c r="K54" s="15"/>
      <c r="L54" s="15"/>
    </row>
    <row r="55" spans="1:12" s="93" customFormat="1" ht="15.6" x14ac:dyDescent="0.3">
      <c r="B55" s="60"/>
      <c r="C55" s="77"/>
      <c r="D55" s="62"/>
      <c r="E55" s="58"/>
      <c r="F55" s="62"/>
      <c r="G55" s="58"/>
      <c r="H55" s="63"/>
      <c r="I55" s="35"/>
    </row>
    <row r="56" spans="1:12" s="93" customFormat="1" ht="15.6" x14ac:dyDescent="0.3">
      <c r="B56" s="60" t="s">
        <v>145</v>
      </c>
      <c r="C56" s="77"/>
      <c r="D56" s="57">
        <v>0</v>
      </c>
      <c r="E56" s="58"/>
      <c r="F56" s="57">
        <v>0</v>
      </c>
      <c r="G56" s="58"/>
      <c r="H56" s="59">
        <f>(F56-D56)</f>
        <v>0</v>
      </c>
      <c r="I56" s="35"/>
    </row>
    <row r="57" spans="1:12" ht="15.6" x14ac:dyDescent="0.3">
      <c r="A57" s="15"/>
      <c r="B57" s="60"/>
      <c r="C57" s="77"/>
      <c r="D57" s="62"/>
      <c r="E57" s="58"/>
      <c r="F57" s="62"/>
      <c r="G57" s="58"/>
      <c r="H57" s="63"/>
      <c r="I57" s="35"/>
      <c r="J57" s="15"/>
      <c r="K57" s="15"/>
      <c r="L57" s="15"/>
    </row>
    <row r="58" spans="1:12" ht="15.6" x14ac:dyDescent="0.3">
      <c r="A58" s="15"/>
      <c r="B58" s="60" t="s">
        <v>140</v>
      </c>
      <c r="C58" s="77"/>
      <c r="D58" s="62">
        <f>D49+D54+D56</f>
        <v>0</v>
      </c>
      <c r="E58" s="58"/>
      <c r="F58" s="62">
        <f>F49+F54+F56</f>
        <v>0</v>
      </c>
      <c r="G58" s="58"/>
      <c r="H58" s="62">
        <f>H49+H54+H56</f>
        <v>0</v>
      </c>
      <c r="I58" s="35"/>
      <c r="J58" s="15"/>
      <c r="K58" s="15"/>
      <c r="L58" s="15"/>
    </row>
    <row r="59" spans="1:12" ht="15.6" x14ac:dyDescent="0.3">
      <c r="A59" s="15"/>
      <c r="B59" s="26" t="s">
        <v>119</v>
      </c>
      <c r="C59" s="77"/>
      <c r="D59" s="76"/>
      <c r="E59" s="58"/>
      <c r="F59" s="76"/>
      <c r="G59" s="58"/>
      <c r="H59" s="65" t="s">
        <v>112</v>
      </c>
      <c r="I59" s="15"/>
      <c r="J59" s="15"/>
      <c r="K59" s="15"/>
      <c r="L59" s="15"/>
    </row>
    <row r="60" spans="1:12" ht="15.6" x14ac:dyDescent="0.3">
      <c r="A60" s="15"/>
      <c r="B60" s="26" t="s">
        <v>141</v>
      </c>
      <c r="C60" s="77"/>
      <c r="D60" s="76"/>
      <c r="E60" s="58"/>
      <c r="F60" s="76"/>
      <c r="G60" s="58"/>
      <c r="H60" s="65"/>
      <c r="I60" s="15"/>
      <c r="J60" s="15"/>
      <c r="K60" s="15"/>
      <c r="L60" s="15"/>
    </row>
    <row r="61" spans="1:12" ht="15.6" x14ac:dyDescent="0.3">
      <c r="A61" s="15"/>
      <c r="B61" s="64" t="s">
        <v>298</v>
      </c>
      <c r="C61" s="94"/>
      <c r="D61" s="188">
        <v>0</v>
      </c>
      <c r="E61" s="58"/>
      <c r="F61" s="188">
        <v>0</v>
      </c>
      <c r="G61" s="58"/>
      <c r="H61" s="59">
        <f>(F61-D61)</f>
        <v>0</v>
      </c>
      <c r="I61" s="35"/>
      <c r="J61" s="15"/>
      <c r="K61" s="15"/>
      <c r="L61" s="15"/>
    </row>
    <row r="62" spans="1:12" ht="15.6" x14ac:dyDescent="0.3">
      <c r="A62" s="15"/>
      <c r="B62" s="64" t="s">
        <v>280</v>
      </c>
      <c r="C62" s="94"/>
      <c r="D62" s="188">
        <v>0</v>
      </c>
      <c r="E62" s="58"/>
      <c r="F62" s="188">
        <v>0</v>
      </c>
      <c r="G62" s="58"/>
      <c r="H62" s="59">
        <f t="shared" ref="H62" si="6">(F62-D62)</f>
        <v>0</v>
      </c>
      <c r="I62" s="35"/>
      <c r="J62" s="15"/>
      <c r="K62" s="15"/>
      <c r="L62" s="15"/>
    </row>
    <row r="63" spans="1:12" ht="15.6" x14ac:dyDescent="0.3">
      <c r="A63" s="15"/>
      <c r="B63" s="26" t="s">
        <v>142</v>
      </c>
      <c r="C63" s="61"/>
      <c r="D63" s="62">
        <f>SUM(D61:D62)</f>
        <v>0</v>
      </c>
      <c r="E63" s="62"/>
      <c r="F63" s="62">
        <f>SUM(F61:F62)</f>
        <v>0</v>
      </c>
      <c r="G63" s="62"/>
      <c r="H63" s="63">
        <f>(F63-D63)</f>
        <v>0</v>
      </c>
      <c r="I63" s="15"/>
      <c r="J63" s="15"/>
      <c r="K63" s="15"/>
      <c r="L63" s="15"/>
    </row>
    <row r="64" spans="1:12" ht="15.6" x14ac:dyDescent="0.3">
      <c r="A64" s="15"/>
      <c r="B64" s="26"/>
      <c r="C64" s="39"/>
      <c r="D64" s="78" t="s">
        <v>105</v>
      </c>
      <c r="E64" s="78"/>
      <c r="F64" s="78" t="s">
        <v>76</v>
      </c>
      <c r="G64" s="78"/>
      <c r="H64" s="65" t="s">
        <v>112</v>
      </c>
      <c r="I64" s="79"/>
      <c r="J64" s="15"/>
      <c r="K64" s="15"/>
      <c r="L64" s="15"/>
    </row>
    <row r="65" spans="1:12" ht="15.6" x14ac:dyDescent="0.3">
      <c r="A65" s="15"/>
      <c r="B65" s="26" t="s">
        <v>143</v>
      </c>
      <c r="C65" s="59"/>
      <c r="D65" s="62">
        <f>D58+D63</f>
        <v>0</v>
      </c>
      <c r="E65" s="62"/>
      <c r="F65" s="62">
        <f>F58+F63</f>
        <v>0</v>
      </c>
      <c r="G65" s="62"/>
      <c r="H65" s="63">
        <f t="shared" ref="H65" si="7">(F65-D65)</f>
        <v>0</v>
      </c>
      <c r="I65" s="35" t="s">
        <v>124</v>
      </c>
      <c r="J65" s="15"/>
      <c r="K65" s="15"/>
      <c r="L65" s="15"/>
    </row>
    <row r="66" spans="1:12" x14ac:dyDescent="0.3">
      <c r="A66" s="15"/>
      <c r="B66" s="30" t="s">
        <v>144</v>
      </c>
      <c r="C66" s="35"/>
      <c r="D66" s="15"/>
      <c r="E66" s="15"/>
      <c r="F66" s="15"/>
      <c r="G66" s="15"/>
      <c r="H66" s="70"/>
      <c r="I66" s="15"/>
      <c r="J66" s="15"/>
      <c r="K66" s="15"/>
      <c r="L66" s="15"/>
    </row>
    <row r="67" spans="1:12" s="96" customFormat="1" ht="15.6" x14ac:dyDescent="0.3">
      <c r="B67" s="26" t="s">
        <v>163</v>
      </c>
      <c r="C67" s="35"/>
      <c r="H67" s="70"/>
    </row>
    <row r="68" spans="1:12" s="137" customFormat="1" ht="15.6" x14ac:dyDescent="0.3">
      <c r="B68" s="26"/>
      <c r="C68" s="26"/>
      <c r="D68" s="58"/>
      <c r="E68" s="39"/>
      <c r="F68" s="58"/>
      <c r="G68" s="39"/>
      <c r="H68" s="58"/>
    </row>
    <row r="69" spans="1:12" s="97" customFormat="1" ht="15.6" x14ac:dyDescent="0.3">
      <c r="B69" s="249" t="s">
        <v>200</v>
      </c>
      <c r="C69" s="249"/>
      <c r="D69" s="249"/>
      <c r="E69" s="249"/>
      <c r="F69" s="249"/>
      <c r="G69" s="249"/>
      <c r="H69" s="249"/>
    </row>
    <row r="70" spans="1:12" s="97" customFormat="1" ht="15.6" x14ac:dyDescent="0.3">
      <c r="B70" s="81"/>
      <c r="C70" s="35"/>
      <c r="D70" s="87"/>
      <c r="H70" s="70"/>
    </row>
    <row r="71" spans="1:12" s="97" customFormat="1" ht="15.6" x14ac:dyDescent="0.3">
      <c r="B71" s="81" t="s">
        <v>151</v>
      </c>
      <c r="C71" s="35"/>
      <c r="D71" s="87"/>
      <c r="H71" s="70"/>
    </row>
    <row r="72" spans="1:12" s="97" customFormat="1" ht="15.6" x14ac:dyDescent="0.3">
      <c r="B72" s="40" t="s">
        <v>229</v>
      </c>
      <c r="C72" s="35"/>
      <c r="D72" s="57">
        <v>0</v>
      </c>
      <c r="F72" s="253"/>
      <c r="G72" s="255"/>
      <c r="H72" s="255"/>
    </row>
    <row r="73" spans="1:12" s="97" customFormat="1" ht="15.6" x14ac:dyDescent="0.3">
      <c r="B73" s="40" t="s">
        <v>174</v>
      </c>
      <c r="C73" s="230"/>
      <c r="D73" s="57">
        <v>0</v>
      </c>
      <c r="F73" s="253" t="s">
        <v>189</v>
      </c>
      <c r="G73" s="255"/>
      <c r="H73" s="255"/>
    </row>
    <row r="74" spans="1:12" s="97" customFormat="1" ht="15.6" x14ac:dyDescent="0.3">
      <c r="B74" s="81" t="s">
        <v>198</v>
      </c>
      <c r="C74" s="35"/>
      <c r="D74" s="87">
        <f>D72-D73</f>
        <v>0</v>
      </c>
      <c r="H74" s="70"/>
      <c r="J74" s="69">
        <f>D74</f>
        <v>0</v>
      </c>
    </row>
    <row r="75" spans="1:12" s="96" customFormat="1" ht="15.6" x14ac:dyDescent="0.3">
      <c r="B75" s="81"/>
      <c r="C75" s="35"/>
      <c r="D75" s="87"/>
      <c r="H75" s="70"/>
    </row>
    <row r="76" spans="1:12" s="96" customFormat="1" ht="15.6" x14ac:dyDescent="0.3">
      <c r="B76" s="81" t="s">
        <v>191</v>
      </c>
      <c r="C76" s="225" t="s">
        <v>456</v>
      </c>
      <c r="F76" s="82"/>
      <c r="H76" s="70"/>
    </row>
    <row r="77" spans="1:12" s="96" customFormat="1" ht="15.6" x14ac:dyDescent="0.3">
      <c r="B77" s="40" t="s">
        <v>401</v>
      </c>
      <c r="C77" s="35"/>
      <c r="D77" s="83">
        <f>'2. Part II Farm Expenses'!E10</f>
        <v>0</v>
      </c>
      <c r="F77" s="253" t="s">
        <v>147</v>
      </c>
      <c r="G77" s="254"/>
      <c r="H77" s="254"/>
    </row>
    <row r="78" spans="1:12" s="137" customFormat="1" ht="15.6" x14ac:dyDescent="0.3">
      <c r="B78" s="40" t="s">
        <v>434</v>
      </c>
      <c r="C78" s="35"/>
      <c r="D78" s="223">
        <v>0</v>
      </c>
      <c r="F78" s="205" t="s">
        <v>440</v>
      </c>
      <c r="G78" s="216"/>
      <c r="H78" s="216"/>
    </row>
    <row r="79" spans="1:12" s="96" customFormat="1" ht="15.6" x14ac:dyDescent="0.3">
      <c r="B79" s="40" t="s">
        <v>402</v>
      </c>
      <c r="C79" s="35"/>
      <c r="D79" s="223">
        <v>0</v>
      </c>
      <c r="F79" s="253" t="s">
        <v>435</v>
      </c>
      <c r="G79" s="254"/>
      <c r="H79" s="254"/>
    </row>
    <row r="80" spans="1:12" s="96" customFormat="1" ht="15.6" x14ac:dyDescent="0.3">
      <c r="B80" s="81" t="s">
        <v>343</v>
      </c>
      <c r="C80" s="35"/>
      <c r="D80" s="86">
        <f>D78-D77</f>
        <v>0</v>
      </c>
      <c r="F80" s="253"/>
      <c r="G80" s="255"/>
      <c r="H80" s="255"/>
    </row>
    <row r="81" spans="1:12" s="137" customFormat="1" ht="15.6" x14ac:dyDescent="0.3">
      <c r="B81" s="81"/>
      <c r="C81" s="35"/>
      <c r="D81" s="86"/>
      <c r="F81" s="228"/>
      <c r="G81" s="229"/>
      <c r="H81" s="229"/>
    </row>
    <row r="82" spans="1:12" s="137" customFormat="1" ht="15.6" x14ac:dyDescent="0.3">
      <c r="B82" s="81" t="s">
        <v>441</v>
      </c>
      <c r="C82" s="35"/>
      <c r="D82" s="86">
        <f>D77+D80</f>
        <v>0</v>
      </c>
      <c r="F82" s="253" t="s">
        <v>445</v>
      </c>
      <c r="G82" s="255"/>
      <c r="H82" s="255"/>
    </row>
    <row r="83" spans="1:12" s="96" customFormat="1" x14ac:dyDescent="0.3">
      <c r="B83" s="30"/>
      <c r="C83" s="35"/>
      <c r="H83" s="70"/>
    </row>
    <row r="84" spans="1:12" ht="15.6" x14ac:dyDescent="0.3">
      <c r="A84" s="15"/>
      <c r="B84" s="250"/>
      <c r="C84" s="251"/>
      <c r="D84" s="251"/>
      <c r="E84" s="251"/>
      <c r="F84" s="251"/>
      <c r="G84" s="251"/>
      <c r="H84" s="252"/>
      <c r="I84" s="15"/>
      <c r="J84" s="15"/>
      <c r="K84" s="15"/>
      <c r="L84" s="15"/>
    </row>
    <row r="85" spans="1:12" ht="15.6" x14ac:dyDescent="0.3">
      <c r="A85" s="15"/>
      <c r="B85" s="250"/>
      <c r="C85" s="251"/>
      <c r="D85" s="251"/>
      <c r="E85" s="251"/>
      <c r="F85" s="251"/>
      <c r="G85" s="251"/>
      <c r="H85" s="252"/>
      <c r="I85" s="15"/>
      <c r="J85" s="15"/>
      <c r="K85" s="15"/>
      <c r="L85" s="15"/>
    </row>
  </sheetData>
  <sheetProtection sheet="1" objects="1" scenarios="1"/>
  <mergeCells count="10">
    <mergeCell ref="B1:H1"/>
    <mergeCell ref="B84:H84"/>
    <mergeCell ref="B85:H85"/>
    <mergeCell ref="F79:H79"/>
    <mergeCell ref="F80:H80"/>
    <mergeCell ref="F77:H77"/>
    <mergeCell ref="F73:H73"/>
    <mergeCell ref="F72:H72"/>
    <mergeCell ref="B69:H69"/>
    <mergeCell ref="F82:H82"/>
  </mergeCells>
  <pageMargins left="0.7" right="0.7" top="0.75" bottom="0.75" header="0.3" footer="0.3"/>
  <pageSetup scale="52" orientation="portrait" horizontalDpi="4294967295" verticalDpi="4294967295" r:id="rId1"/>
  <headerFoot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90F78-8FEF-4FC1-A8A2-3C00857F8C58}">
  <sheetPr>
    <pageSetUpPr fitToPage="1"/>
  </sheetPr>
  <dimension ref="A1:I61"/>
  <sheetViews>
    <sheetView workbookViewId="0"/>
  </sheetViews>
  <sheetFormatPr defaultRowHeight="14.4" x14ac:dyDescent="0.3"/>
  <cols>
    <col min="1" max="1" width="7" customWidth="1"/>
    <col min="2" max="2" width="29.88671875" customWidth="1"/>
    <col min="3" max="3" width="14.109375" customWidth="1"/>
    <col min="4" max="4" width="12.44140625" customWidth="1"/>
    <col min="5" max="6" width="13.77734375" customWidth="1"/>
    <col min="7" max="7" width="13" customWidth="1"/>
    <col min="8" max="8" width="12.44140625" customWidth="1"/>
    <col min="9" max="9" width="14.5546875" customWidth="1"/>
  </cols>
  <sheetData>
    <row r="1" spans="1:9" ht="17.399999999999999" x14ac:dyDescent="0.3">
      <c r="A1" s="206"/>
      <c r="B1" s="256" t="s">
        <v>371</v>
      </c>
      <c r="C1" s="256"/>
      <c r="D1" s="256"/>
      <c r="E1" s="256"/>
      <c r="F1" s="256"/>
      <c r="G1" s="256"/>
      <c r="H1" s="256"/>
      <c r="I1" s="256"/>
    </row>
    <row r="2" spans="1:9" ht="15.6" x14ac:dyDescent="0.3">
      <c r="A2" s="206"/>
      <c r="B2" s="260" t="s">
        <v>410</v>
      </c>
      <c r="C2" s="261"/>
      <c r="D2" s="261"/>
      <c r="E2" s="261"/>
      <c r="F2" s="262"/>
      <c r="G2" s="26" t="s">
        <v>104</v>
      </c>
      <c r="H2" s="207">
        <v>2021</v>
      </c>
      <c r="I2" s="204"/>
    </row>
    <row r="3" spans="1:9" ht="15.6" x14ac:dyDescent="0.3">
      <c r="A3" s="206"/>
      <c r="B3" s="204"/>
      <c r="C3" s="204"/>
      <c r="D3" s="26"/>
      <c r="E3" s="206"/>
      <c r="F3" s="204" t="s">
        <v>374</v>
      </c>
      <c r="G3" s="204"/>
      <c r="H3" s="206"/>
      <c r="I3" s="206"/>
    </row>
    <row r="4" spans="1:9" ht="15.6" x14ac:dyDescent="0.3">
      <c r="A4" s="206"/>
      <c r="B4" s="26" t="s">
        <v>372</v>
      </c>
      <c r="C4" s="39"/>
      <c r="D4" s="208"/>
      <c r="E4" s="204" t="s">
        <v>373</v>
      </c>
      <c r="F4" s="204" t="s">
        <v>377</v>
      </c>
      <c r="G4" s="204"/>
      <c r="H4" s="249" t="s">
        <v>375</v>
      </c>
      <c r="I4" s="249"/>
    </row>
    <row r="5" spans="1:9" ht="15.6" x14ac:dyDescent="0.3">
      <c r="A5" s="206"/>
      <c r="B5" s="206"/>
      <c r="C5" s="206"/>
      <c r="D5" s="209"/>
      <c r="E5" s="204" t="s">
        <v>376</v>
      </c>
      <c r="F5" s="180" t="s">
        <v>409</v>
      </c>
      <c r="G5" s="204"/>
      <c r="H5" s="26" t="s">
        <v>75</v>
      </c>
      <c r="I5" s="204" t="s">
        <v>76</v>
      </c>
    </row>
    <row r="6" spans="1:9" ht="15.6" x14ac:dyDescent="0.3">
      <c r="A6" s="206"/>
      <c r="B6" s="26" t="s">
        <v>405</v>
      </c>
      <c r="C6" s="206"/>
      <c r="D6" s="206"/>
      <c r="E6" s="73">
        <f>F31</f>
        <v>0</v>
      </c>
      <c r="F6" s="73">
        <f>I31</f>
        <v>0</v>
      </c>
      <c r="G6" s="73"/>
      <c r="H6" s="73">
        <f>C31</f>
        <v>0</v>
      </c>
      <c r="I6" s="210">
        <f>H6-F31</f>
        <v>0</v>
      </c>
    </row>
    <row r="7" spans="1:9" ht="15.6" x14ac:dyDescent="0.3">
      <c r="A7" s="206"/>
      <c r="B7" s="26" t="s">
        <v>196</v>
      </c>
      <c r="C7" s="206"/>
      <c r="D7" s="206"/>
      <c r="E7" s="73">
        <f>F52</f>
        <v>0</v>
      </c>
      <c r="F7" s="73">
        <f>I52</f>
        <v>0</v>
      </c>
      <c r="G7" s="73"/>
      <c r="H7" s="73">
        <f>C52</f>
        <v>0</v>
      </c>
      <c r="I7" s="210">
        <f>H7-F52</f>
        <v>0</v>
      </c>
    </row>
    <row r="8" spans="1:9" ht="15.6" x14ac:dyDescent="0.3">
      <c r="A8" s="206"/>
      <c r="B8" s="26" t="s">
        <v>378</v>
      </c>
      <c r="C8" s="206"/>
      <c r="D8" s="206"/>
      <c r="E8" s="211">
        <f>SUM(E6:E7)</f>
        <v>0</v>
      </c>
      <c r="F8" s="211">
        <f>SUM(F6:F7)</f>
        <v>0</v>
      </c>
      <c r="G8" s="206"/>
      <c r="H8" s="211">
        <f>SUM(H6:H7)</f>
        <v>0</v>
      </c>
      <c r="I8" s="211">
        <f>SUM(I6:I7)</f>
        <v>0</v>
      </c>
    </row>
    <row r="9" spans="1:9" ht="15.6" x14ac:dyDescent="0.3">
      <c r="A9" s="206"/>
      <c r="B9" s="26"/>
      <c r="C9" s="206"/>
      <c r="D9" s="206"/>
      <c r="E9" s="211"/>
      <c r="F9" s="206"/>
      <c r="G9" s="206"/>
      <c r="H9" s="206"/>
      <c r="I9" s="206"/>
    </row>
    <row r="10" spans="1:9" ht="15.6" x14ac:dyDescent="0.3">
      <c r="A10" s="206"/>
      <c r="B10" s="26" t="s">
        <v>379</v>
      </c>
      <c r="C10" s="206"/>
      <c r="D10" s="206"/>
      <c r="E10" s="206"/>
      <c r="F10" s="206"/>
      <c r="G10" s="206"/>
      <c r="H10" s="206"/>
      <c r="I10" s="39" t="s">
        <v>380</v>
      </c>
    </row>
    <row r="11" spans="1:9" ht="15.6" x14ac:dyDescent="0.3">
      <c r="A11" s="206"/>
      <c r="B11" s="26"/>
      <c r="C11" s="212" t="s">
        <v>381</v>
      </c>
      <c r="D11" s="212" t="s">
        <v>382</v>
      </c>
      <c r="E11" s="212" t="s">
        <v>383</v>
      </c>
      <c r="F11" s="212" t="s">
        <v>384</v>
      </c>
      <c r="G11" s="212" t="s">
        <v>74</v>
      </c>
      <c r="H11" s="212" t="s">
        <v>385</v>
      </c>
      <c r="I11" s="212" t="s">
        <v>278</v>
      </c>
    </row>
    <row r="12" spans="1:9" ht="15.6" x14ac:dyDescent="0.3">
      <c r="A12" s="206"/>
      <c r="B12" s="26"/>
      <c r="C12" s="212" t="s">
        <v>386</v>
      </c>
      <c r="D12" s="212" t="s">
        <v>387</v>
      </c>
      <c r="E12" s="212" t="s">
        <v>388</v>
      </c>
      <c r="F12" s="212" t="s">
        <v>389</v>
      </c>
      <c r="G12" s="212" t="s">
        <v>390</v>
      </c>
      <c r="H12" s="212" t="s">
        <v>391</v>
      </c>
      <c r="I12" s="212" t="s">
        <v>392</v>
      </c>
    </row>
    <row r="13" spans="1:9" ht="15.6" x14ac:dyDescent="0.3">
      <c r="A13" s="206"/>
      <c r="B13" s="56" t="s">
        <v>457</v>
      </c>
      <c r="C13" s="213">
        <v>0</v>
      </c>
      <c r="D13" s="56">
        <v>0</v>
      </c>
      <c r="E13" s="56">
        <v>0</v>
      </c>
      <c r="F13" s="73">
        <f t="shared" ref="F13:F30" si="0">ROUND(IF(D13=0,0,((C13-(E13*0.01*C13))/D13)),0)</f>
        <v>0</v>
      </c>
      <c r="G13" s="73">
        <f t="shared" ref="G13:G30" si="1">ROUND(((C13+(E13*0.01*C13)))/2,0)</f>
        <v>0</v>
      </c>
      <c r="H13" s="56">
        <v>0</v>
      </c>
      <c r="I13" s="73">
        <f t="shared" ref="I13:I30" si="2">ROUND(C13*H13*0.01,0)</f>
        <v>0</v>
      </c>
    </row>
    <row r="14" spans="1:9" ht="15.6" x14ac:dyDescent="0.3">
      <c r="A14" s="206"/>
      <c r="B14" s="56" t="s">
        <v>113</v>
      </c>
      <c r="C14" s="213">
        <v>0</v>
      </c>
      <c r="D14" s="56">
        <v>0</v>
      </c>
      <c r="E14" s="56">
        <v>0</v>
      </c>
      <c r="F14" s="73">
        <f t="shared" si="0"/>
        <v>0</v>
      </c>
      <c r="G14" s="73">
        <f t="shared" si="1"/>
        <v>0</v>
      </c>
      <c r="H14" s="56">
        <v>0</v>
      </c>
      <c r="I14" s="73">
        <f t="shared" si="2"/>
        <v>0</v>
      </c>
    </row>
    <row r="15" spans="1:9" ht="15.6" x14ac:dyDescent="0.3">
      <c r="A15" s="206"/>
      <c r="B15" s="56" t="s">
        <v>113</v>
      </c>
      <c r="C15" s="213">
        <v>0</v>
      </c>
      <c r="D15" s="56">
        <v>0</v>
      </c>
      <c r="E15" s="56">
        <v>0</v>
      </c>
      <c r="F15" s="73">
        <f t="shared" si="0"/>
        <v>0</v>
      </c>
      <c r="G15" s="73">
        <f t="shared" si="1"/>
        <v>0</v>
      </c>
      <c r="H15" s="56">
        <v>0</v>
      </c>
      <c r="I15" s="73">
        <f t="shared" si="2"/>
        <v>0</v>
      </c>
    </row>
    <row r="16" spans="1:9" ht="15.6" x14ac:dyDescent="0.3">
      <c r="A16" s="206"/>
      <c r="B16" s="56" t="s">
        <v>113</v>
      </c>
      <c r="C16" s="213">
        <v>0</v>
      </c>
      <c r="D16" s="56">
        <v>0</v>
      </c>
      <c r="E16" s="56">
        <v>0</v>
      </c>
      <c r="F16" s="73">
        <f t="shared" si="0"/>
        <v>0</v>
      </c>
      <c r="G16" s="73">
        <f t="shared" si="1"/>
        <v>0</v>
      </c>
      <c r="H16" s="56">
        <v>0</v>
      </c>
      <c r="I16" s="73">
        <f t="shared" si="2"/>
        <v>0</v>
      </c>
    </row>
    <row r="17" spans="1:9" ht="15.6" x14ac:dyDescent="0.3">
      <c r="A17" s="206"/>
      <c r="B17" s="56" t="s">
        <v>113</v>
      </c>
      <c r="C17" s="213">
        <v>0</v>
      </c>
      <c r="D17" s="56">
        <v>0</v>
      </c>
      <c r="E17" s="56">
        <v>0</v>
      </c>
      <c r="F17" s="73">
        <f t="shared" si="0"/>
        <v>0</v>
      </c>
      <c r="G17" s="73">
        <f t="shared" si="1"/>
        <v>0</v>
      </c>
      <c r="H17" s="56">
        <v>0</v>
      </c>
      <c r="I17" s="73">
        <f t="shared" si="2"/>
        <v>0</v>
      </c>
    </row>
    <row r="18" spans="1:9" ht="15.6" x14ac:dyDescent="0.3">
      <c r="A18" s="206"/>
      <c r="B18" s="56" t="s">
        <v>113</v>
      </c>
      <c r="C18" s="213">
        <v>0</v>
      </c>
      <c r="D18" s="56">
        <v>0</v>
      </c>
      <c r="E18" s="56">
        <v>0</v>
      </c>
      <c r="F18" s="73">
        <f t="shared" si="0"/>
        <v>0</v>
      </c>
      <c r="G18" s="73">
        <f t="shared" si="1"/>
        <v>0</v>
      </c>
      <c r="H18" s="56">
        <v>0</v>
      </c>
      <c r="I18" s="73">
        <f t="shared" si="2"/>
        <v>0</v>
      </c>
    </row>
    <row r="19" spans="1:9" ht="15.6" x14ac:dyDescent="0.3">
      <c r="A19" s="206"/>
      <c r="B19" s="56" t="s">
        <v>113</v>
      </c>
      <c r="C19" s="213">
        <v>0</v>
      </c>
      <c r="D19" s="56">
        <v>0</v>
      </c>
      <c r="E19" s="56">
        <v>0</v>
      </c>
      <c r="F19" s="73">
        <f t="shared" si="0"/>
        <v>0</v>
      </c>
      <c r="G19" s="73">
        <f t="shared" si="1"/>
        <v>0</v>
      </c>
      <c r="H19" s="56">
        <v>0</v>
      </c>
      <c r="I19" s="73">
        <f t="shared" si="2"/>
        <v>0</v>
      </c>
    </row>
    <row r="20" spans="1:9" ht="15.6" x14ac:dyDescent="0.3">
      <c r="A20" s="206"/>
      <c r="B20" s="56" t="s">
        <v>113</v>
      </c>
      <c r="C20" s="213">
        <v>0</v>
      </c>
      <c r="D20" s="56">
        <v>0</v>
      </c>
      <c r="E20" s="56">
        <v>0</v>
      </c>
      <c r="F20" s="73">
        <f t="shared" si="0"/>
        <v>0</v>
      </c>
      <c r="G20" s="73">
        <f t="shared" si="1"/>
        <v>0</v>
      </c>
      <c r="H20" s="56">
        <v>0</v>
      </c>
      <c r="I20" s="73">
        <f t="shared" si="2"/>
        <v>0</v>
      </c>
    </row>
    <row r="21" spans="1:9" ht="15.6" x14ac:dyDescent="0.3">
      <c r="A21" s="206"/>
      <c r="B21" s="56" t="s">
        <v>113</v>
      </c>
      <c r="C21" s="213">
        <v>0</v>
      </c>
      <c r="D21" s="56">
        <v>0</v>
      </c>
      <c r="E21" s="56">
        <v>0</v>
      </c>
      <c r="F21" s="73">
        <f t="shared" si="0"/>
        <v>0</v>
      </c>
      <c r="G21" s="73">
        <f t="shared" si="1"/>
        <v>0</v>
      </c>
      <c r="H21" s="56">
        <v>0</v>
      </c>
      <c r="I21" s="73">
        <f t="shared" si="2"/>
        <v>0</v>
      </c>
    </row>
    <row r="22" spans="1:9" ht="15.6" x14ac:dyDescent="0.3">
      <c r="A22" s="206"/>
      <c r="B22" s="56" t="s">
        <v>113</v>
      </c>
      <c r="C22" s="213">
        <v>0</v>
      </c>
      <c r="D22" s="56">
        <v>0</v>
      </c>
      <c r="E22" s="56">
        <v>0</v>
      </c>
      <c r="F22" s="73">
        <f t="shared" si="0"/>
        <v>0</v>
      </c>
      <c r="G22" s="73">
        <f t="shared" si="1"/>
        <v>0</v>
      </c>
      <c r="H22" s="56">
        <v>0</v>
      </c>
      <c r="I22" s="73">
        <f t="shared" si="2"/>
        <v>0</v>
      </c>
    </row>
    <row r="23" spans="1:9" ht="15.6" x14ac:dyDescent="0.3">
      <c r="A23" s="206"/>
      <c r="B23" s="56" t="s">
        <v>113</v>
      </c>
      <c r="C23" s="213">
        <v>0</v>
      </c>
      <c r="D23" s="56">
        <v>0</v>
      </c>
      <c r="E23" s="56">
        <v>0</v>
      </c>
      <c r="F23" s="73">
        <f t="shared" si="0"/>
        <v>0</v>
      </c>
      <c r="G23" s="73">
        <f t="shared" si="1"/>
        <v>0</v>
      </c>
      <c r="H23" s="56">
        <v>0</v>
      </c>
      <c r="I23" s="73">
        <f t="shared" si="2"/>
        <v>0</v>
      </c>
    </row>
    <row r="24" spans="1:9" ht="15.6" x14ac:dyDescent="0.3">
      <c r="A24" s="206"/>
      <c r="B24" s="56" t="s">
        <v>113</v>
      </c>
      <c r="C24" s="213">
        <v>0</v>
      </c>
      <c r="D24" s="56">
        <v>0</v>
      </c>
      <c r="E24" s="56">
        <v>0</v>
      </c>
      <c r="F24" s="73">
        <f t="shared" si="0"/>
        <v>0</v>
      </c>
      <c r="G24" s="73">
        <f t="shared" si="1"/>
        <v>0</v>
      </c>
      <c r="H24" s="56">
        <v>0</v>
      </c>
      <c r="I24" s="73">
        <f t="shared" si="2"/>
        <v>0</v>
      </c>
    </row>
    <row r="25" spans="1:9" ht="15.6" x14ac:dyDescent="0.3">
      <c r="A25" s="206"/>
      <c r="B25" s="56" t="s">
        <v>113</v>
      </c>
      <c r="C25" s="213">
        <v>0</v>
      </c>
      <c r="D25" s="56">
        <v>0</v>
      </c>
      <c r="E25" s="56">
        <v>0</v>
      </c>
      <c r="F25" s="73">
        <f t="shared" si="0"/>
        <v>0</v>
      </c>
      <c r="G25" s="73">
        <f t="shared" si="1"/>
        <v>0</v>
      </c>
      <c r="H25" s="56">
        <v>0</v>
      </c>
      <c r="I25" s="73">
        <f t="shared" si="2"/>
        <v>0</v>
      </c>
    </row>
    <row r="26" spans="1:9" ht="15.6" x14ac:dyDescent="0.3">
      <c r="A26" s="206"/>
      <c r="B26" s="56" t="s">
        <v>113</v>
      </c>
      <c r="C26" s="213">
        <v>0</v>
      </c>
      <c r="D26" s="56">
        <v>0</v>
      </c>
      <c r="E26" s="56">
        <v>0</v>
      </c>
      <c r="F26" s="73">
        <f t="shared" si="0"/>
        <v>0</v>
      </c>
      <c r="G26" s="73">
        <f t="shared" si="1"/>
        <v>0</v>
      </c>
      <c r="H26" s="56">
        <v>0</v>
      </c>
      <c r="I26" s="73">
        <f t="shared" si="2"/>
        <v>0</v>
      </c>
    </row>
    <row r="27" spans="1:9" ht="15.6" x14ac:dyDescent="0.3">
      <c r="A27" s="206"/>
      <c r="B27" s="56" t="s">
        <v>113</v>
      </c>
      <c r="C27" s="213">
        <v>0</v>
      </c>
      <c r="D27" s="56">
        <v>0</v>
      </c>
      <c r="E27" s="56">
        <v>0</v>
      </c>
      <c r="F27" s="73">
        <f t="shared" si="0"/>
        <v>0</v>
      </c>
      <c r="G27" s="73">
        <f t="shared" si="1"/>
        <v>0</v>
      </c>
      <c r="H27" s="56">
        <v>0</v>
      </c>
      <c r="I27" s="73">
        <f t="shared" si="2"/>
        <v>0</v>
      </c>
    </row>
    <row r="28" spans="1:9" ht="15.6" x14ac:dyDescent="0.3">
      <c r="A28" s="206"/>
      <c r="B28" s="56" t="s">
        <v>113</v>
      </c>
      <c r="C28" s="213">
        <v>0</v>
      </c>
      <c r="D28" s="56">
        <v>0</v>
      </c>
      <c r="E28" s="56">
        <v>0</v>
      </c>
      <c r="F28" s="73">
        <f t="shared" si="0"/>
        <v>0</v>
      </c>
      <c r="G28" s="73">
        <f t="shared" si="1"/>
        <v>0</v>
      </c>
      <c r="H28" s="56">
        <v>0</v>
      </c>
      <c r="I28" s="73">
        <f t="shared" si="2"/>
        <v>0</v>
      </c>
    </row>
    <row r="29" spans="1:9" ht="15.6" x14ac:dyDescent="0.3">
      <c r="A29" s="206"/>
      <c r="B29" s="56" t="s">
        <v>113</v>
      </c>
      <c r="C29" s="213">
        <v>0</v>
      </c>
      <c r="D29" s="56">
        <v>0</v>
      </c>
      <c r="E29" s="56">
        <v>0</v>
      </c>
      <c r="F29" s="73">
        <f t="shared" si="0"/>
        <v>0</v>
      </c>
      <c r="G29" s="73">
        <f t="shared" si="1"/>
        <v>0</v>
      </c>
      <c r="H29" s="56">
        <v>0</v>
      </c>
      <c r="I29" s="73">
        <f t="shared" si="2"/>
        <v>0</v>
      </c>
    </row>
    <row r="30" spans="1:9" ht="15.6" x14ac:dyDescent="0.3">
      <c r="A30" s="206"/>
      <c r="B30" s="56" t="s">
        <v>113</v>
      </c>
      <c r="C30" s="213">
        <v>0</v>
      </c>
      <c r="D30" s="56">
        <v>0</v>
      </c>
      <c r="E30" s="56">
        <v>0</v>
      </c>
      <c r="F30" s="73">
        <f t="shared" si="0"/>
        <v>0</v>
      </c>
      <c r="G30" s="73">
        <f t="shared" si="1"/>
        <v>0</v>
      </c>
      <c r="H30" s="56">
        <v>0</v>
      </c>
      <c r="I30" s="73">
        <f t="shared" si="2"/>
        <v>0</v>
      </c>
    </row>
    <row r="31" spans="1:9" ht="15.6" x14ac:dyDescent="0.3">
      <c r="A31" s="206"/>
      <c r="B31" s="26" t="s">
        <v>378</v>
      </c>
      <c r="C31" s="211">
        <f>SUM(C13:C30)</f>
        <v>0</v>
      </c>
      <c r="D31" s="39"/>
      <c r="E31" s="39"/>
      <c r="F31" s="211">
        <f>SUM(F13:F30)</f>
        <v>0</v>
      </c>
      <c r="G31" s="211">
        <f>SUM(G13:G30)</f>
        <v>0</v>
      </c>
      <c r="H31" s="39"/>
      <c r="I31" s="211">
        <f>SUM(I13:I30)</f>
        <v>0</v>
      </c>
    </row>
    <row r="32" spans="1:9" ht="15.6" x14ac:dyDescent="0.3">
      <c r="A32" s="206"/>
      <c r="B32" s="26"/>
      <c r="C32" s="39"/>
      <c r="D32" s="26"/>
      <c r="E32" s="26"/>
      <c r="F32" s="39"/>
      <c r="G32" s="39"/>
      <c r="H32" s="39"/>
      <c r="I32" s="39"/>
    </row>
    <row r="33" spans="1:9" ht="15.6" x14ac:dyDescent="0.3">
      <c r="A33" s="206"/>
      <c r="B33" s="39"/>
      <c r="C33" s="39"/>
      <c r="D33" s="39"/>
      <c r="E33" s="39"/>
      <c r="F33" s="211"/>
      <c r="G33" s="211"/>
      <c r="H33" s="39"/>
      <c r="I33" s="211"/>
    </row>
    <row r="34" spans="1:9" ht="15.6" x14ac:dyDescent="0.3">
      <c r="A34" s="206"/>
      <c r="B34" s="26" t="s">
        <v>393</v>
      </c>
      <c r="C34" s="206"/>
      <c r="D34" s="206"/>
      <c r="E34" s="206"/>
      <c r="F34" s="206"/>
      <c r="G34" s="206"/>
      <c r="H34" s="206"/>
      <c r="I34" s="39" t="s">
        <v>380</v>
      </c>
    </row>
    <row r="35" spans="1:9" ht="15.6" x14ac:dyDescent="0.3">
      <c r="A35" s="206"/>
      <c r="B35" s="26"/>
      <c r="C35" s="212" t="s">
        <v>381</v>
      </c>
      <c r="D35" s="212" t="s">
        <v>382</v>
      </c>
      <c r="E35" s="212" t="s">
        <v>383</v>
      </c>
      <c r="F35" s="212" t="s">
        <v>384</v>
      </c>
      <c r="G35" s="212" t="s">
        <v>74</v>
      </c>
      <c r="H35" s="212" t="s">
        <v>385</v>
      </c>
      <c r="I35" s="212" t="s">
        <v>278</v>
      </c>
    </row>
    <row r="36" spans="1:9" ht="15.6" x14ac:dyDescent="0.3">
      <c r="A36" s="206"/>
      <c r="B36" s="26"/>
      <c r="C36" s="212" t="s">
        <v>386</v>
      </c>
      <c r="D36" s="212" t="s">
        <v>387</v>
      </c>
      <c r="E36" s="212" t="s">
        <v>388</v>
      </c>
      <c r="F36" s="212" t="s">
        <v>389</v>
      </c>
      <c r="G36" s="212" t="s">
        <v>390</v>
      </c>
      <c r="H36" s="212" t="s">
        <v>391</v>
      </c>
      <c r="I36" s="212" t="s">
        <v>394</v>
      </c>
    </row>
    <row r="37" spans="1:9" ht="15.6" x14ac:dyDescent="0.3">
      <c r="A37" s="206"/>
      <c r="B37" s="56" t="s">
        <v>113</v>
      </c>
      <c r="C37" s="213">
        <v>0</v>
      </c>
      <c r="D37" s="56">
        <v>0</v>
      </c>
      <c r="E37" s="56">
        <v>0</v>
      </c>
      <c r="F37" s="73">
        <f t="shared" ref="F37:F51" si="3">ROUND(IF(D37=0,0,((C37-(E37*0.01*C37))/D37)),0)</f>
        <v>0</v>
      </c>
      <c r="G37" s="73">
        <f t="shared" ref="G37:G51" si="4">ROUND(((C37+(E37*0.01*C37)))/2,0)</f>
        <v>0</v>
      </c>
      <c r="H37" s="56">
        <v>0</v>
      </c>
      <c r="I37" s="73">
        <f t="shared" ref="I37:I51" si="5">ROUND(C37*H37*0.01,0)</f>
        <v>0</v>
      </c>
    </row>
    <row r="38" spans="1:9" ht="15.6" x14ac:dyDescent="0.3">
      <c r="A38" s="206"/>
      <c r="B38" s="56" t="s">
        <v>113</v>
      </c>
      <c r="C38" s="213">
        <v>0</v>
      </c>
      <c r="D38" s="56">
        <v>0</v>
      </c>
      <c r="E38" s="56">
        <v>0</v>
      </c>
      <c r="F38" s="73">
        <f t="shared" si="3"/>
        <v>0</v>
      </c>
      <c r="G38" s="73">
        <f t="shared" si="4"/>
        <v>0</v>
      </c>
      <c r="H38" s="56">
        <v>0</v>
      </c>
      <c r="I38" s="73">
        <f t="shared" si="5"/>
        <v>0</v>
      </c>
    </row>
    <row r="39" spans="1:9" ht="15.6" x14ac:dyDescent="0.3">
      <c r="A39" s="206"/>
      <c r="B39" s="56" t="s">
        <v>113</v>
      </c>
      <c r="C39" s="213">
        <v>0</v>
      </c>
      <c r="D39" s="56">
        <v>0</v>
      </c>
      <c r="E39" s="56">
        <v>0</v>
      </c>
      <c r="F39" s="73">
        <f t="shared" si="3"/>
        <v>0</v>
      </c>
      <c r="G39" s="73">
        <f t="shared" si="4"/>
        <v>0</v>
      </c>
      <c r="H39" s="56">
        <v>0</v>
      </c>
      <c r="I39" s="73">
        <f t="shared" si="5"/>
        <v>0</v>
      </c>
    </row>
    <row r="40" spans="1:9" ht="15.6" x14ac:dyDescent="0.3">
      <c r="A40" s="206"/>
      <c r="B40" s="56" t="s">
        <v>113</v>
      </c>
      <c r="C40" s="213">
        <v>0</v>
      </c>
      <c r="D40" s="56">
        <v>0</v>
      </c>
      <c r="E40" s="56">
        <v>0</v>
      </c>
      <c r="F40" s="73">
        <f t="shared" si="3"/>
        <v>0</v>
      </c>
      <c r="G40" s="73">
        <f t="shared" si="4"/>
        <v>0</v>
      </c>
      <c r="H40" s="56">
        <v>0</v>
      </c>
      <c r="I40" s="73">
        <f t="shared" si="5"/>
        <v>0</v>
      </c>
    </row>
    <row r="41" spans="1:9" ht="15.6" x14ac:dyDescent="0.3">
      <c r="A41" s="206"/>
      <c r="B41" s="56" t="s">
        <v>113</v>
      </c>
      <c r="C41" s="213">
        <v>0</v>
      </c>
      <c r="D41" s="56">
        <v>0</v>
      </c>
      <c r="E41" s="56">
        <v>0</v>
      </c>
      <c r="F41" s="73">
        <f t="shared" si="3"/>
        <v>0</v>
      </c>
      <c r="G41" s="73">
        <f t="shared" si="4"/>
        <v>0</v>
      </c>
      <c r="H41" s="56">
        <v>0</v>
      </c>
      <c r="I41" s="73">
        <f t="shared" si="5"/>
        <v>0</v>
      </c>
    </row>
    <row r="42" spans="1:9" ht="15.6" x14ac:dyDescent="0.3">
      <c r="A42" s="206"/>
      <c r="B42" s="56" t="s">
        <v>113</v>
      </c>
      <c r="C42" s="213">
        <v>0</v>
      </c>
      <c r="D42" s="56">
        <v>0</v>
      </c>
      <c r="E42" s="56">
        <v>0</v>
      </c>
      <c r="F42" s="73">
        <f t="shared" si="3"/>
        <v>0</v>
      </c>
      <c r="G42" s="73">
        <f t="shared" si="4"/>
        <v>0</v>
      </c>
      <c r="H42" s="56">
        <v>0</v>
      </c>
      <c r="I42" s="73">
        <f t="shared" si="5"/>
        <v>0</v>
      </c>
    </row>
    <row r="43" spans="1:9" ht="15.6" x14ac:dyDescent="0.3">
      <c r="A43" s="206"/>
      <c r="B43" s="56" t="s">
        <v>113</v>
      </c>
      <c r="C43" s="213">
        <v>0</v>
      </c>
      <c r="D43" s="56">
        <v>0</v>
      </c>
      <c r="E43" s="56">
        <v>0</v>
      </c>
      <c r="F43" s="73">
        <f t="shared" si="3"/>
        <v>0</v>
      </c>
      <c r="G43" s="73">
        <f t="shared" si="4"/>
        <v>0</v>
      </c>
      <c r="H43" s="56">
        <v>0</v>
      </c>
      <c r="I43" s="73">
        <f t="shared" si="5"/>
        <v>0</v>
      </c>
    </row>
    <row r="44" spans="1:9" ht="15.6" x14ac:dyDescent="0.3">
      <c r="A44" s="206"/>
      <c r="B44" s="56" t="s">
        <v>113</v>
      </c>
      <c r="C44" s="213">
        <v>0</v>
      </c>
      <c r="D44" s="56">
        <v>0</v>
      </c>
      <c r="E44" s="56">
        <v>0</v>
      </c>
      <c r="F44" s="73">
        <f t="shared" si="3"/>
        <v>0</v>
      </c>
      <c r="G44" s="73">
        <f t="shared" si="4"/>
        <v>0</v>
      </c>
      <c r="H44" s="56">
        <v>0</v>
      </c>
      <c r="I44" s="73">
        <f t="shared" si="5"/>
        <v>0</v>
      </c>
    </row>
    <row r="45" spans="1:9" ht="15.6" x14ac:dyDescent="0.3">
      <c r="A45" s="206"/>
      <c r="B45" s="56" t="s">
        <v>113</v>
      </c>
      <c r="C45" s="213">
        <v>0</v>
      </c>
      <c r="D45" s="56">
        <v>0</v>
      </c>
      <c r="E45" s="56">
        <v>0</v>
      </c>
      <c r="F45" s="73">
        <f t="shared" si="3"/>
        <v>0</v>
      </c>
      <c r="G45" s="73">
        <f t="shared" si="4"/>
        <v>0</v>
      </c>
      <c r="H45" s="56">
        <v>0</v>
      </c>
      <c r="I45" s="73">
        <f t="shared" si="5"/>
        <v>0</v>
      </c>
    </row>
    <row r="46" spans="1:9" ht="15.6" x14ac:dyDescent="0.3">
      <c r="A46" s="206"/>
      <c r="B46" s="56" t="s">
        <v>113</v>
      </c>
      <c r="C46" s="213">
        <v>0</v>
      </c>
      <c r="D46" s="56">
        <v>0</v>
      </c>
      <c r="E46" s="56">
        <v>0</v>
      </c>
      <c r="F46" s="73">
        <f t="shared" si="3"/>
        <v>0</v>
      </c>
      <c r="G46" s="73">
        <f t="shared" si="4"/>
        <v>0</v>
      </c>
      <c r="H46" s="56">
        <v>0</v>
      </c>
      <c r="I46" s="73">
        <f t="shared" si="5"/>
        <v>0</v>
      </c>
    </row>
    <row r="47" spans="1:9" ht="15.6" x14ac:dyDescent="0.3">
      <c r="A47" s="206"/>
      <c r="B47" s="56" t="s">
        <v>113</v>
      </c>
      <c r="C47" s="213">
        <v>0</v>
      </c>
      <c r="D47" s="56">
        <v>0</v>
      </c>
      <c r="E47" s="56">
        <v>0</v>
      </c>
      <c r="F47" s="73">
        <f t="shared" si="3"/>
        <v>0</v>
      </c>
      <c r="G47" s="73">
        <f t="shared" si="4"/>
        <v>0</v>
      </c>
      <c r="H47" s="56">
        <v>0</v>
      </c>
      <c r="I47" s="73">
        <f t="shared" si="5"/>
        <v>0</v>
      </c>
    </row>
    <row r="48" spans="1:9" ht="15.6" x14ac:dyDescent="0.3">
      <c r="A48" s="206"/>
      <c r="B48" s="56" t="s">
        <v>113</v>
      </c>
      <c r="C48" s="213">
        <v>0</v>
      </c>
      <c r="D48" s="56">
        <v>0</v>
      </c>
      <c r="E48" s="56">
        <v>0</v>
      </c>
      <c r="F48" s="73">
        <f t="shared" si="3"/>
        <v>0</v>
      </c>
      <c r="G48" s="73">
        <f t="shared" si="4"/>
        <v>0</v>
      </c>
      <c r="H48" s="56">
        <v>0</v>
      </c>
      <c r="I48" s="73">
        <f t="shared" si="5"/>
        <v>0</v>
      </c>
    </row>
    <row r="49" spans="1:9" ht="15.6" x14ac:dyDescent="0.3">
      <c r="A49" s="206"/>
      <c r="B49" s="56" t="s">
        <v>113</v>
      </c>
      <c r="C49" s="213">
        <v>0</v>
      </c>
      <c r="D49" s="56">
        <v>0</v>
      </c>
      <c r="E49" s="56">
        <v>0</v>
      </c>
      <c r="F49" s="73">
        <f t="shared" si="3"/>
        <v>0</v>
      </c>
      <c r="G49" s="73">
        <f t="shared" si="4"/>
        <v>0</v>
      </c>
      <c r="H49" s="56">
        <v>0</v>
      </c>
      <c r="I49" s="73">
        <f t="shared" si="5"/>
        <v>0</v>
      </c>
    </row>
    <row r="50" spans="1:9" ht="15.6" x14ac:dyDescent="0.3">
      <c r="A50" s="206"/>
      <c r="B50" s="56" t="s">
        <v>113</v>
      </c>
      <c r="C50" s="213">
        <v>0</v>
      </c>
      <c r="D50" s="56">
        <v>0</v>
      </c>
      <c r="E50" s="56">
        <v>0</v>
      </c>
      <c r="F50" s="73">
        <f t="shared" si="3"/>
        <v>0</v>
      </c>
      <c r="G50" s="73">
        <f t="shared" si="4"/>
        <v>0</v>
      </c>
      <c r="H50" s="56">
        <v>0</v>
      </c>
      <c r="I50" s="73">
        <f t="shared" si="5"/>
        <v>0</v>
      </c>
    </row>
    <row r="51" spans="1:9" ht="15.6" x14ac:dyDescent="0.3">
      <c r="A51" s="206"/>
      <c r="B51" s="56" t="s">
        <v>113</v>
      </c>
      <c r="C51" s="213">
        <v>0</v>
      </c>
      <c r="D51" s="56">
        <v>0</v>
      </c>
      <c r="E51" s="56">
        <v>0</v>
      </c>
      <c r="F51" s="73">
        <f t="shared" si="3"/>
        <v>0</v>
      </c>
      <c r="G51" s="73">
        <f t="shared" si="4"/>
        <v>0</v>
      </c>
      <c r="H51" s="56">
        <v>0</v>
      </c>
      <c r="I51" s="73">
        <f t="shared" si="5"/>
        <v>0</v>
      </c>
    </row>
    <row r="52" spans="1:9" ht="15.6" x14ac:dyDescent="0.3">
      <c r="A52" s="206"/>
      <c r="B52" s="26" t="s">
        <v>378</v>
      </c>
      <c r="C52" s="211">
        <f>SUM(C37:C51)</f>
        <v>0</v>
      </c>
      <c r="D52" s="39"/>
      <c r="E52" s="39"/>
      <c r="F52" s="211">
        <f>SUM(F37:F51)</f>
        <v>0</v>
      </c>
      <c r="G52" s="211">
        <f>SUM(G37:G51)</f>
        <v>0</v>
      </c>
      <c r="H52" s="39"/>
      <c r="I52" s="211">
        <f>SUM(I37:I51)</f>
        <v>0</v>
      </c>
    </row>
    <row r="53" spans="1:9" ht="15.6" x14ac:dyDescent="0.3">
      <c r="A53" s="206"/>
      <c r="B53" s="26"/>
      <c r="C53" s="39"/>
      <c r="D53" s="26"/>
      <c r="E53" s="26"/>
      <c r="F53" s="39"/>
      <c r="G53" s="39"/>
      <c r="H53" s="39"/>
      <c r="I53" s="39"/>
    </row>
    <row r="54" spans="1:9" ht="15.6" x14ac:dyDescent="0.3">
      <c r="A54" s="206"/>
      <c r="B54" s="214" t="s">
        <v>395</v>
      </c>
      <c r="C54" s="39"/>
      <c r="D54" s="208"/>
      <c r="E54" s="26"/>
      <c r="F54" s="211"/>
      <c r="G54" s="39"/>
      <c r="H54" s="39"/>
      <c r="I54" s="211"/>
    </row>
    <row r="55" spans="1:9" ht="15.6" x14ac:dyDescent="0.3">
      <c r="A55" s="206"/>
      <c r="B55" s="215" t="s">
        <v>396</v>
      </c>
      <c r="C55" s="39"/>
      <c r="D55" s="26"/>
      <c r="E55" s="26"/>
      <c r="F55" s="39"/>
      <c r="G55" s="39"/>
      <c r="H55" s="39"/>
      <c r="I55" s="39"/>
    </row>
    <row r="56" spans="1:9" ht="15.6" x14ac:dyDescent="0.3">
      <c r="A56" s="206"/>
      <c r="B56" s="206"/>
      <c r="C56" s="206"/>
      <c r="D56" s="206"/>
      <c r="E56" s="206"/>
      <c r="F56" s="206"/>
      <c r="G56" s="206"/>
      <c r="H56" s="206"/>
      <c r="I56" s="211"/>
    </row>
    <row r="57" spans="1:9" ht="15.6" x14ac:dyDescent="0.3">
      <c r="A57" s="206"/>
      <c r="B57" s="26" t="s">
        <v>397</v>
      </c>
      <c r="C57" s="26"/>
      <c r="D57" s="211">
        <f>F31</f>
        <v>0</v>
      </c>
      <c r="E57" s="206"/>
      <c r="F57" s="206"/>
      <c r="G57" s="206"/>
      <c r="H57" s="206"/>
      <c r="I57" s="206"/>
    </row>
    <row r="58" spans="1:9" ht="15.6" x14ac:dyDescent="0.3">
      <c r="A58" s="206"/>
      <c r="B58" s="26" t="s">
        <v>398</v>
      </c>
      <c r="C58" s="26"/>
      <c r="D58" s="211">
        <f>F52</f>
        <v>0</v>
      </c>
      <c r="E58" s="206"/>
      <c r="F58" s="206"/>
      <c r="G58" s="206"/>
      <c r="H58" s="206"/>
      <c r="I58" s="206"/>
    </row>
    <row r="59" spans="1:9" ht="15.6" x14ac:dyDescent="0.3">
      <c r="A59" s="206"/>
      <c r="B59" s="26" t="s">
        <v>399</v>
      </c>
      <c r="C59" s="26"/>
      <c r="D59" s="211">
        <f>SUM(D57:D58)</f>
        <v>0</v>
      </c>
      <c r="E59" s="206"/>
      <c r="F59" s="206"/>
      <c r="G59" s="206"/>
      <c r="H59" s="206"/>
      <c r="I59" s="206"/>
    </row>
    <row r="60" spans="1:9" ht="15.6" x14ac:dyDescent="0.3">
      <c r="A60" s="206"/>
      <c r="B60" s="257" t="s">
        <v>400</v>
      </c>
      <c r="C60" s="258"/>
      <c r="D60" s="258"/>
      <c r="E60" s="258"/>
      <c r="F60" s="258"/>
      <c r="G60" s="258"/>
      <c r="H60" s="259"/>
      <c r="I60" s="206"/>
    </row>
    <row r="61" spans="1:9" x14ac:dyDescent="0.3">
      <c r="A61" s="206"/>
      <c r="B61" s="206"/>
      <c r="C61" s="206"/>
      <c r="D61" s="206"/>
      <c r="E61" s="206"/>
      <c r="F61" s="206"/>
      <c r="G61" s="206"/>
      <c r="H61" s="206"/>
      <c r="I61" s="206"/>
    </row>
  </sheetData>
  <sheetProtection sheet="1" objects="1" scenarios="1"/>
  <mergeCells count="4">
    <mergeCell ref="B1:I1"/>
    <mergeCell ref="H4:I4"/>
    <mergeCell ref="B60:H60"/>
    <mergeCell ref="B2:F2"/>
  </mergeCells>
  <pageMargins left="0.7" right="0.7" top="0.75" bottom="0.75" header="0.3" footer="0.3"/>
  <pageSetup scale="69" orientation="portrait" horizontalDpi="4294967295" verticalDpi="4294967295" r:id="rId1"/>
  <headerFoot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D56D6-6A1D-4A93-B078-E18D54560619}">
  <dimension ref="A1:J107"/>
  <sheetViews>
    <sheetView zoomScale="115" zoomScaleNormal="115" workbookViewId="0"/>
  </sheetViews>
  <sheetFormatPr defaultRowHeight="14.4" x14ac:dyDescent="0.3"/>
  <cols>
    <col min="1" max="1" width="3.88671875" style="96" customWidth="1"/>
    <col min="2" max="2" width="4.6640625" customWidth="1"/>
    <col min="3" max="3" width="51.6640625" customWidth="1"/>
    <col min="4" max="4" width="16.109375" customWidth="1"/>
    <col min="5" max="5" width="31.88671875" customWidth="1"/>
    <col min="6" max="6" width="11.44140625" bestFit="1" customWidth="1"/>
    <col min="7" max="7" width="14.21875" customWidth="1"/>
  </cols>
  <sheetData>
    <row r="1" spans="2:7" ht="15.6" x14ac:dyDescent="0.3">
      <c r="B1" s="263" t="s">
        <v>474</v>
      </c>
      <c r="C1" s="263"/>
      <c r="D1" s="263"/>
      <c r="E1" s="263"/>
      <c r="F1" s="40"/>
      <c r="G1" s="40"/>
    </row>
    <row r="2" spans="2:7" s="129" customFormat="1" ht="15.6" x14ac:dyDescent="0.3">
      <c r="B2" s="264" t="str">
        <f>'3. AccrualAdjustmentsData'!B4</f>
        <v xml:space="preserve">Test date </v>
      </c>
      <c r="C2" s="265"/>
      <c r="D2" s="88">
        <f>'1. Part I Farm Income'!F3</f>
        <v>2021</v>
      </c>
      <c r="E2" s="126"/>
      <c r="F2" s="40"/>
      <c r="G2" s="40"/>
    </row>
    <row r="3" spans="2:7" s="96" customFormat="1" ht="15.6" x14ac:dyDescent="0.3">
      <c r="B3" s="98" t="s">
        <v>179</v>
      </c>
      <c r="C3" s="40"/>
      <c r="D3" s="40"/>
      <c r="E3" s="40"/>
      <c r="F3" s="40"/>
      <c r="G3" s="40"/>
    </row>
    <row r="4" spans="2:7" ht="15.6" x14ac:dyDescent="0.3">
      <c r="B4" s="16">
        <v>2</v>
      </c>
      <c r="C4" s="145" t="s">
        <v>416</v>
      </c>
      <c r="D4" s="144">
        <f>'1. Part I Farm Income'!I9</f>
        <v>0</v>
      </c>
      <c r="E4" s="100" t="s">
        <v>492</v>
      </c>
      <c r="F4" s="40"/>
      <c r="G4" s="40"/>
    </row>
    <row r="5" spans="2:7" ht="15.6" x14ac:dyDescent="0.3">
      <c r="B5" s="16" t="s">
        <v>43</v>
      </c>
      <c r="C5" s="17" t="s">
        <v>57</v>
      </c>
      <c r="D5" s="144">
        <f>'1. Part I Farm Income'!I10</f>
        <v>0</v>
      </c>
      <c r="E5" s="100"/>
      <c r="F5" s="40"/>
      <c r="G5" s="40"/>
    </row>
    <row r="6" spans="2:7" ht="15.6" x14ac:dyDescent="0.3">
      <c r="B6" s="16" t="s">
        <v>44</v>
      </c>
      <c r="C6" s="17" t="s">
        <v>58</v>
      </c>
      <c r="D6" s="144">
        <f>'1. Part I Farm Income'!I11</f>
        <v>0</v>
      </c>
      <c r="E6" s="100"/>
      <c r="F6" s="40"/>
      <c r="G6" s="40"/>
    </row>
    <row r="7" spans="2:7" ht="15.6" x14ac:dyDescent="0.3">
      <c r="B7" s="16" t="s">
        <v>45</v>
      </c>
      <c r="C7" s="17" t="s">
        <v>59</v>
      </c>
      <c r="D7" s="144">
        <f>'1. Part I Farm Income'!I12</f>
        <v>0</v>
      </c>
      <c r="E7" s="100"/>
      <c r="F7" s="40"/>
      <c r="G7" s="40"/>
    </row>
    <row r="8" spans="2:7" ht="15.6" x14ac:dyDescent="0.3">
      <c r="B8" s="16" t="s">
        <v>37</v>
      </c>
      <c r="C8" s="17" t="s">
        <v>60</v>
      </c>
      <c r="D8" s="144">
        <f>'1. Part I Farm Income'!I13</f>
        <v>0</v>
      </c>
      <c r="E8" s="100"/>
      <c r="F8" s="40"/>
      <c r="G8" s="40"/>
    </row>
    <row r="9" spans="2:7" ht="15.6" x14ac:dyDescent="0.3">
      <c r="B9" s="16">
        <v>6</v>
      </c>
      <c r="C9" s="17" t="s">
        <v>61</v>
      </c>
      <c r="D9" s="144">
        <f>'1. Part I Farm Income'!I14</f>
        <v>0</v>
      </c>
      <c r="E9" s="100"/>
      <c r="F9" s="40"/>
      <c r="G9" s="40"/>
    </row>
    <row r="10" spans="2:7" ht="15.6" x14ac:dyDescent="0.3">
      <c r="B10" s="16" t="s">
        <v>46</v>
      </c>
      <c r="C10" s="17" t="s">
        <v>68</v>
      </c>
      <c r="D10" s="144">
        <f>'1. Part I Farm Income'!I15</f>
        <v>0</v>
      </c>
      <c r="E10" s="100"/>
      <c r="F10" s="40"/>
      <c r="G10" s="40"/>
    </row>
    <row r="11" spans="2:7" ht="15.6" x14ac:dyDescent="0.3">
      <c r="B11" s="16" t="s">
        <v>38</v>
      </c>
      <c r="C11" s="17" t="s">
        <v>66</v>
      </c>
      <c r="D11" s="144">
        <f>'1. Part I Farm Income'!I16</f>
        <v>0</v>
      </c>
      <c r="E11" s="100"/>
      <c r="F11" s="40"/>
      <c r="G11" s="40"/>
    </row>
    <row r="12" spans="2:7" ht="15.6" x14ac:dyDescent="0.3">
      <c r="B12" s="16">
        <v>7</v>
      </c>
      <c r="C12" s="17" t="s">
        <v>56</v>
      </c>
      <c r="D12" s="144">
        <f>'1. Part I Farm Income'!I17</f>
        <v>0</v>
      </c>
      <c r="E12" s="100"/>
      <c r="F12" s="40"/>
      <c r="G12" s="40"/>
    </row>
    <row r="13" spans="2:7" ht="15.6" x14ac:dyDescent="0.3">
      <c r="B13" s="16">
        <v>8</v>
      </c>
      <c r="C13" s="17" t="s">
        <v>55</v>
      </c>
      <c r="D13" s="144">
        <f>'1. Part I Farm Income'!I18</f>
        <v>0</v>
      </c>
      <c r="E13" s="100"/>
      <c r="F13" s="40"/>
      <c r="G13" s="40"/>
    </row>
    <row r="14" spans="2:7" ht="15.6" x14ac:dyDescent="0.3">
      <c r="B14" s="10">
        <v>9</v>
      </c>
      <c r="C14" s="7" t="s">
        <v>350</v>
      </c>
      <c r="D14" s="11">
        <f>SUM(D4:D13)</f>
        <v>0</v>
      </c>
      <c r="E14" s="100" t="s">
        <v>351</v>
      </c>
      <c r="F14" s="40"/>
      <c r="G14" s="40"/>
    </row>
    <row r="15" spans="2:7" s="137" customFormat="1" ht="15.6" x14ac:dyDescent="0.3">
      <c r="B15" s="10"/>
      <c r="C15" s="7"/>
      <c r="D15" s="11"/>
      <c r="E15" s="100"/>
      <c r="F15" s="40"/>
      <c r="G15" s="40"/>
    </row>
    <row r="16" spans="2:7" s="133" customFormat="1" ht="15.6" x14ac:dyDescent="0.3">
      <c r="B16" s="10"/>
      <c r="C16" s="201" t="s">
        <v>352</v>
      </c>
      <c r="D16" s="11"/>
      <c r="E16" s="100"/>
      <c r="F16" s="40"/>
      <c r="G16" s="40"/>
    </row>
    <row r="17" spans="2:7" s="96" customFormat="1" ht="15.6" x14ac:dyDescent="0.3">
      <c r="B17" s="10"/>
      <c r="C17" s="7" t="s">
        <v>231</v>
      </c>
      <c r="D17" s="23">
        <v>0</v>
      </c>
      <c r="E17" s="100" t="s">
        <v>281</v>
      </c>
      <c r="F17" s="40"/>
      <c r="G17" s="40"/>
    </row>
    <row r="18" spans="2:7" s="134" customFormat="1" ht="15.6" x14ac:dyDescent="0.3">
      <c r="B18" s="10"/>
      <c r="C18" s="1" t="s">
        <v>233</v>
      </c>
      <c r="D18" s="23">
        <v>0</v>
      </c>
      <c r="E18"/>
      <c r="F18" s="40"/>
      <c r="G18" s="40"/>
    </row>
    <row r="19" spans="2:7" s="137" customFormat="1" ht="15.6" x14ac:dyDescent="0.3">
      <c r="B19" s="10"/>
      <c r="C19" s="17" t="s">
        <v>283</v>
      </c>
      <c r="D19" s="23">
        <v>0</v>
      </c>
      <c r="E19" s="100"/>
      <c r="F19" s="40"/>
      <c r="G19" s="40"/>
    </row>
    <row r="20" spans="2:7" s="134" customFormat="1" ht="15.6" x14ac:dyDescent="0.3">
      <c r="B20" s="10"/>
      <c r="C20" s="7" t="s">
        <v>282</v>
      </c>
      <c r="D20" s="110">
        <f>SUM(D19:D19)</f>
        <v>0</v>
      </c>
      <c r="E20" s="100" t="s">
        <v>284</v>
      </c>
      <c r="F20" s="40"/>
      <c r="G20" s="40"/>
    </row>
    <row r="21" spans="2:7" s="133" customFormat="1" ht="15.6" x14ac:dyDescent="0.3">
      <c r="B21" s="10"/>
      <c r="C21" s="7"/>
      <c r="D21" s="11"/>
      <c r="E21" s="100"/>
      <c r="F21" s="40"/>
      <c r="G21" s="40"/>
    </row>
    <row r="22" spans="2:7" ht="15.6" x14ac:dyDescent="0.3">
      <c r="B22" s="95"/>
      <c r="C22" s="7" t="s">
        <v>181</v>
      </c>
      <c r="D22" s="17"/>
      <c r="E22" s="100" t="s">
        <v>185</v>
      </c>
      <c r="F22" s="40"/>
      <c r="G22" s="40"/>
    </row>
    <row r="23" spans="2:7" s="96" customFormat="1" ht="15.6" x14ac:dyDescent="0.3">
      <c r="B23" s="95"/>
      <c r="C23" s="89" t="s">
        <v>115</v>
      </c>
      <c r="D23" s="102">
        <f>'3. AccrualAdjustmentsData'!H11</f>
        <v>0</v>
      </c>
      <c r="E23" s="100"/>
      <c r="F23" s="40"/>
      <c r="G23" s="40"/>
    </row>
    <row r="24" spans="2:7" s="96" customFormat="1" ht="15.6" x14ac:dyDescent="0.3">
      <c r="B24" s="95"/>
      <c r="C24" s="89" t="s">
        <v>180</v>
      </c>
      <c r="D24" s="102">
        <f>'3. AccrualAdjustmentsData'!H17</f>
        <v>0</v>
      </c>
      <c r="E24" s="100"/>
      <c r="F24" s="40"/>
      <c r="G24" s="40"/>
    </row>
    <row r="25" spans="2:7" s="96" customFormat="1" ht="15.6" x14ac:dyDescent="0.3">
      <c r="B25" s="95"/>
      <c r="C25" s="7" t="s">
        <v>182</v>
      </c>
      <c r="D25" s="110">
        <f>SUM(D23:D24)</f>
        <v>0</v>
      </c>
      <c r="E25" s="120"/>
      <c r="F25" s="40"/>
      <c r="G25" s="40"/>
    </row>
    <row r="26" spans="2:7" s="133" customFormat="1" ht="15.6" x14ac:dyDescent="0.3">
      <c r="B26" s="132"/>
      <c r="C26" s="7"/>
      <c r="D26" s="11"/>
      <c r="E26" s="120"/>
      <c r="F26" s="40"/>
      <c r="G26" s="40"/>
    </row>
    <row r="27" spans="2:7" s="96" customFormat="1" ht="15.6" x14ac:dyDescent="0.3">
      <c r="C27" s="81" t="s">
        <v>183</v>
      </c>
      <c r="D27" s="11"/>
      <c r="E27" s="100"/>
      <c r="F27" s="40"/>
      <c r="G27" s="40"/>
    </row>
    <row r="28" spans="2:7" s="96" customFormat="1" ht="15.6" x14ac:dyDescent="0.3">
      <c r="C28" s="81" t="s">
        <v>226</v>
      </c>
      <c r="D28" s="11">
        <f>D14+D20+D25</f>
        <v>0</v>
      </c>
      <c r="E28" s="100" t="s">
        <v>344</v>
      </c>
      <c r="F28" s="40"/>
      <c r="G28" s="83"/>
    </row>
    <row r="29" spans="2:7" ht="15.6" x14ac:dyDescent="0.3">
      <c r="B29" t="s">
        <v>235</v>
      </c>
      <c r="C29" s="40"/>
      <c r="D29" s="17"/>
      <c r="E29" s="40"/>
      <c r="F29" s="40"/>
      <c r="G29" s="40"/>
    </row>
    <row r="30" spans="2:7" ht="15.6" x14ac:dyDescent="0.3">
      <c r="B30" s="7" t="s">
        <v>227</v>
      </c>
      <c r="C30" s="17"/>
      <c r="D30" s="17"/>
      <c r="E30" s="82"/>
      <c r="F30" s="40"/>
      <c r="G30" s="40"/>
    </row>
    <row r="31" spans="2:7" s="96" customFormat="1" ht="15.6" x14ac:dyDescent="0.3">
      <c r="B31" s="98" t="s">
        <v>179</v>
      </c>
      <c r="C31" s="17"/>
      <c r="D31" s="7" t="s">
        <v>225</v>
      </c>
      <c r="E31" s="82"/>
      <c r="F31" s="40"/>
      <c r="G31" s="40"/>
    </row>
    <row r="32" spans="2:7" ht="15.6" x14ac:dyDescent="0.3">
      <c r="B32" s="16">
        <v>10</v>
      </c>
      <c r="C32" s="17" t="s">
        <v>4</v>
      </c>
      <c r="D32" s="8">
        <f>'2. Part II Farm Expenses'!E6</f>
        <v>0</v>
      </c>
      <c r="E32" s="100"/>
      <c r="F32" s="40"/>
      <c r="G32" s="40"/>
    </row>
    <row r="33" spans="2:7" ht="15.6" x14ac:dyDescent="0.3">
      <c r="B33" s="16">
        <f>B32+1</f>
        <v>11</v>
      </c>
      <c r="C33" s="17" t="s">
        <v>5</v>
      </c>
      <c r="D33" s="8">
        <f>'2. Part II Farm Expenses'!E7</f>
        <v>0</v>
      </c>
      <c r="E33" s="100"/>
      <c r="F33" s="40"/>
      <c r="G33" s="40"/>
    </row>
    <row r="34" spans="2:7" ht="15.6" x14ac:dyDescent="0.3">
      <c r="B34" s="16">
        <f>B33+1</f>
        <v>12</v>
      </c>
      <c r="C34" s="17" t="s">
        <v>6</v>
      </c>
      <c r="D34" s="8">
        <f>'2. Part II Farm Expenses'!E8</f>
        <v>0</v>
      </c>
      <c r="E34" s="100"/>
      <c r="F34" s="40"/>
      <c r="G34" s="40"/>
    </row>
    <row r="35" spans="2:7" ht="15.6" x14ac:dyDescent="0.3">
      <c r="B35" s="16">
        <f t="shared" ref="B35:B48" si="0">B34+1</f>
        <v>13</v>
      </c>
      <c r="C35" s="17" t="s">
        <v>7</v>
      </c>
      <c r="D35" s="8">
        <f>'2. Part II Farm Expenses'!E9</f>
        <v>0</v>
      </c>
      <c r="E35" s="100"/>
      <c r="F35" s="40"/>
      <c r="G35" s="40"/>
    </row>
    <row r="36" spans="2:7" ht="15.6" x14ac:dyDescent="0.3">
      <c r="B36" s="234">
        <f>B35+1</f>
        <v>14</v>
      </c>
      <c r="C36" s="233" t="s">
        <v>461</v>
      </c>
      <c r="D36" s="232">
        <f>'2. Part II Farm Expenses'!E10</f>
        <v>0</v>
      </c>
      <c r="E36" s="100" t="s">
        <v>460</v>
      </c>
      <c r="F36" s="40"/>
      <c r="G36" s="40"/>
    </row>
    <row r="37" spans="2:7" ht="15.6" x14ac:dyDescent="0.3">
      <c r="B37" s="16">
        <f t="shared" si="0"/>
        <v>15</v>
      </c>
      <c r="C37" s="17" t="s">
        <v>9</v>
      </c>
      <c r="D37" s="8">
        <f>'2. Part II Farm Expenses'!E11</f>
        <v>0</v>
      </c>
      <c r="E37" s="100"/>
      <c r="F37" s="40"/>
      <c r="G37" s="40"/>
    </row>
    <row r="38" spans="2:7" ht="15.6" x14ac:dyDescent="0.3">
      <c r="B38" s="16">
        <f t="shared" si="0"/>
        <v>16</v>
      </c>
      <c r="C38" s="17" t="s">
        <v>10</v>
      </c>
      <c r="D38" s="8">
        <f>'2. Part II Farm Expenses'!E12</f>
        <v>0</v>
      </c>
      <c r="E38" s="100"/>
      <c r="F38" s="40"/>
      <c r="G38" s="40"/>
    </row>
    <row r="39" spans="2:7" ht="15.6" x14ac:dyDescent="0.3">
      <c r="B39" s="16">
        <f t="shared" si="0"/>
        <v>17</v>
      </c>
      <c r="C39" s="17" t="s">
        <v>11</v>
      </c>
      <c r="D39" s="8">
        <f>'2. Part II Farm Expenses'!E13</f>
        <v>0</v>
      </c>
      <c r="E39" s="100"/>
      <c r="F39" s="40"/>
      <c r="G39" s="40"/>
    </row>
    <row r="40" spans="2:7" ht="15.6" x14ac:dyDescent="0.3">
      <c r="B40" s="16">
        <f>B39+1</f>
        <v>18</v>
      </c>
      <c r="C40" s="17" t="s">
        <v>12</v>
      </c>
      <c r="D40" s="8">
        <f>'2. Part II Farm Expenses'!E14</f>
        <v>0</v>
      </c>
      <c r="E40" s="100"/>
      <c r="F40" s="40"/>
      <c r="G40" s="40"/>
    </row>
    <row r="41" spans="2:7" ht="15.6" x14ac:dyDescent="0.3">
      <c r="B41" s="16">
        <f t="shared" si="0"/>
        <v>19</v>
      </c>
      <c r="C41" s="17" t="s">
        <v>13</v>
      </c>
      <c r="D41" s="8">
        <f>'2. Part II Farm Expenses'!E15</f>
        <v>0</v>
      </c>
      <c r="E41" s="100"/>
      <c r="F41" s="40"/>
      <c r="G41" s="40"/>
    </row>
    <row r="42" spans="2:7" ht="15.6" x14ac:dyDescent="0.3">
      <c r="B42" s="16">
        <f t="shared" si="0"/>
        <v>20</v>
      </c>
      <c r="C42" s="17" t="s">
        <v>14</v>
      </c>
      <c r="D42" s="8">
        <f>'2. Part II Farm Expenses'!E16</f>
        <v>0</v>
      </c>
      <c r="E42" s="100"/>
      <c r="F42" s="40"/>
    </row>
    <row r="43" spans="2:7" ht="15.6" x14ac:dyDescent="0.3">
      <c r="B43" s="16">
        <f t="shared" si="0"/>
        <v>21</v>
      </c>
      <c r="C43" s="17" t="s">
        <v>15</v>
      </c>
      <c r="D43" s="8">
        <f>'2. Part II Farm Expenses'!E17</f>
        <v>0</v>
      </c>
      <c r="E43" s="100"/>
      <c r="F43" s="40"/>
    </row>
    <row r="44" spans="2:7" ht="15.6" x14ac:dyDescent="0.3">
      <c r="B44" s="16"/>
      <c r="C44" s="17" t="s">
        <v>16</v>
      </c>
      <c r="D44" s="8">
        <f>'2. Part II Farm Expenses'!E18</f>
        <v>0</v>
      </c>
      <c r="E44" s="100"/>
      <c r="F44" s="40"/>
    </row>
    <row r="45" spans="2:7" ht="15.6" x14ac:dyDescent="0.3">
      <c r="B45" s="16"/>
      <c r="C45" s="17" t="s">
        <v>18</v>
      </c>
      <c r="D45" s="8">
        <f>'2. Part II Farm Expenses'!E19</f>
        <v>0</v>
      </c>
      <c r="E45" s="100"/>
    </row>
    <row r="46" spans="2:7" ht="15.6" x14ac:dyDescent="0.3">
      <c r="B46" s="16">
        <f>B43+1</f>
        <v>22</v>
      </c>
      <c r="C46" s="17" t="s">
        <v>20</v>
      </c>
      <c r="D46" s="8">
        <f>'2. Part II Farm Expenses'!E20</f>
        <v>0</v>
      </c>
      <c r="E46" s="100"/>
    </row>
    <row r="47" spans="2:7" ht="15.6" x14ac:dyDescent="0.3">
      <c r="B47" s="16">
        <f t="shared" si="0"/>
        <v>23</v>
      </c>
      <c r="C47" s="17" t="s">
        <v>21</v>
      </c>
      <c r="D47" s="8">
        <f>'2. Part II Farm Expenses'!E24</f>
        <v>0</v>
      </c>
      <c r="E47" s="100"/>
    </row>
    <row r="48" spans="2:7" ht="15.6" x14ac:dyDescent="0.3">
      <c r="B48" s="16">
        <f t="shared" si="0"/>
        <v>24</v>
      </c>
      <c r="C48" s="17" t="s">
        <v>22</v>
      </c>
      <c r="D48" s="8">
        <f>'2. Part II Farm Expenses'!E25</f>
        <v>0</v>
      </c>
      <c r="E48" s="100"/>
    </row>
    <row r="49" spans="2:5" ht="15.6" x14ac:dyDescent="0.3">
      <c r="B49" s="16"/>
      <c r="C49" s="17" t="s">
        <v>69</v>
      </c>
      <c r="D49" s="8">
        <f>'2. Part II Farm Expenses'!E26</f>
        <v>0</v>
      </c>
      <c r="E49" s="100"/>
    </row>
    <row r="50" spans="2:5" ht="15.6" x14ac:dyDescent="0.3">
      <c r="B50" s="16"/>
      <c r="C50" s="17" t="s">
        <v>54</v>
      </c>
      <c r="D50" s="8">
        <f>'2. Part II Farm Expenses'!E27</f>
        <v>0</v>
      </c>
      <c r="E50" s="100"/>
    </row>
    <row r="51" spans="2:5" ht="15.6" x14ac:dyDescent="0.3">
      <c r="B51" s="16">
        <f>B48+1</f>
        <v>25</v>
      </c>
      <c r="C51" s="17" t="s">
        <v>25</v>
      </c>
      <c r="D51" s="8">
        <f>'2. Part II Farm Expenses'!E28</f>
        <v>0</v>
      </c>
      <c r="E51" s="100"/>
    </row>
    <row r="52" spans="2:5" ht="15.6" x14ac:dyDescent="0.3">
      <c r="B52" s="16">
        <f>B51+1</f>
        <v>26</v>
      </c>
      <c r="C52" s="17" t="s">
        <v>26</v>
      </c>
      <c r="D52" s="8">
        <f>'2. Part II Farm Expenses'!E29</f>
        <v>0</v>
      </c>
      <c r="E52" s="100"/>
    </row>
    <row r="53" spans="2:5" ht="15.6" x14ac:dyDescent="0.3">
      <c r="B53" s="16">
        <f>B52+1</f>
        <v>27</v>
      </c>
      <c r="C53" s="17" t="s">
        <v>27</v>
      </c>
      <c r="D53" s="8">
        <f>'2. Part II Farm Expenses'!E30</f>
        <v>0</v>
      </c>
      <c r="E53" s="100"/>
    </row>
    <row r="54" spans="2:5" ht="15.6" x14ac:dyDescent="0.3">
      <c r="B54" s="16">
        <f t="shared" ref="B54:B58" si="1">B53+1</f>
        <v>28</v>
      </c>
      <c r="C54" s="17" t="s">
        <v>28</v>
      </c>
      <c r="D54" s="8">
        <f>'2. Part II Farm Expenses'!E31</f>
        <v>0</v>
      </c>
      <c r="E54" s="100"/>
    </row>
    <row r="55" spans="2:5" ht="15.6" x14ac:dyDescent="0.3">
      <c r="B55" s="16">
        <f t="shared" si="1"/>
        <v>29</v>
      </c>
      <c r="C55" s="17" t="s">
        <v>29</v>
      </c>
      <c r="D55" s="8">
        <f>'2. Part II Farm Expenses'!E32</f>
        <v>0</v>
      </c>
      <c r="E55" s="100" t="s">
        <v>194</v>
      </c>
    </row>
    <row r="56" spans="2:5" ht="15.6" x14ac:dyDescent="0.3">
      <c r="B56" s="16">
        <f t="shared" si="1"/>
        <v>30</v>
      </c>
      <c r="C56" s="17" t="s">
        <v>1</v>
      </c>
      <c r="D56" s="8">
        <f>'2. Part II Farm Expenses'!E33</f>
        <v>0</v>
      </c>
      <c r="E56" s="100"/>
    </row>
    <row r="57" spans="2:5" ht="15.6" x14ac:dyDescent="0.3">
      <c r="B57" s="16">
        <f t="shared" si="1"/>
        <v>31</v>
      </c>
      <c r="C57" s="3" t="s">
        <v>30</v>
      </c>
      <c r="D57" s="8">
        <f>'2. Part II Farm Expenses'!E34</f>
        <v>0</v>
      </c>
      <c r="E57" s="100"/>
    </row>
    <row r="58" spans="2:5" ht="15.6" x14ac:dyDescent="0.3">
      <c r="B58" s="16">
        <f t="shared" si="1"/>
        <v>32</v>
      </c>
      <c r="C58" s="17" t="s">
        <v>31</v>
      </c>
      <c r="D58" s="8">
        <f>'2. Part II Farm Expenses'!E35</f>
        <v>0</v>
      </c>
      <c r="E58" s="100"/>
    </row>
    <row r="59" spans="2:5" ht="15.6" x14ac:dyDescent="0.3">
      <c r="B59" s="16"/>
      <c r="C59" s="130" t="str">
        <f>'2. Part II Farm Expenses'!C36</f>
        <v>a. Professional Fees</v>
      </c>
      <c r="D59" s="8">
        <f>'2. Part II Farm Expenses'!E36</f>
        <v>0</v>
      </c>
      <c r="E59" s="100"/>
    </row>
    <row r="60" spans="2:5" ht="15.6" x14ac:dyDescent="0.3">
      <c r="B60" s="16"/>
      <c r="C60" s="103" t="str">
        <f>'2. Part II Farm Expenses'!C37</f>
        <v>b. Other</v>
      </c>
      <c r="D60" s="8">
        <f>'2. Part II Farm Expenses'!E37</f>
        <v>0</v>
      </c>
      <c r="E60" s="100"/>
    </row>
    <row r="61" spans="2:5" ht="15.6" x14ac:dyDescent="0.3">
      <c r="B61" s="16"/>
      <c r="C61" s="103" t="str">
        <f>'2. Part II Farm Expenses'!C38</f>
        <v>c. Other</v>
      </c>
      <c r="D61" s="8">
        <f>'2. Part II Farm Expenses'!E38</f>
        <v>0</v>
      </c>
      <c r="E61" s="100"/>
    </row>
    <row r="62" spans="2:5" ht="15.6" x14ac:dyDescent="0.3">
      <c r="B62" s="16"/>
      <c r="C62" s="103" t="str">
        <f>'2. Part II Farm Expenses'!C39</f>
        <v>d. Other</v>
      </c>
      <c r="D62" s="8">
        <f>'2. Part II Farm Expenses'!E39</f>
        <v>0</v>
      </c>
      <c r="E62" s="100"/>
    </row>
    <row r="63" spans="2:5" ht="15.6" x14ac:dyDescent="0.3">
      <c r="B63" s="16"/>
      <c r="C63" s="103" t="str">
        <f>'2. Part II Farm Expenses'!C40</f>
        <v>e. Other</v>
      </c>
      <c r="D63" s="8">
        <f>'2. Part II Farm Expenses'!E40</f>
        <v>0</v>
      </c>
      <c r="E63" s="100"/>
    </row>
    <row r="64" spans="2:5" ht="15.6" x14ac:dyDescent="0.3">
      <c r="B64" s="16"/>
      <c r="C64" s="103" t="str">
        <f>'2. Part II Farm Expenses'!C41</f>
        <v xml:space="preserve">f. Other </v>
      </c>
      <c r="D64" s="8">
        <f>'2. Part II Farm Expenses'!E41</f>
        <v>0</v>
      </c>
      <c r="E64" s="100"/>
    </row>
    <row r="65" spans="2:10" ht="15.6" x14ac:dyDescent="0.3">
      <c r="B65" s="4">
        <f>B58+1</f>
        <v>33</v>
      </c>
      <c r="C65" s="1" t="s">
        <v>458</v>
      </c>
      <c r="D65" s="11">
        <f>SUM(D32:D64)</f>
        <v>0</v>
      </c>
      <c r="E65" s="100" t="s">
        <v>459</v>
      </c>
    </row>
    <row r="66" spans="2:10" s="133" customFormat="1" ht="15.6" x14ac:dyDescent="0.3">
      <c r="B66" s="4"/>
      <c r="C66" s="1" t="s">
        <v>236</v>
      </c>
      <c r="D66" s="11"/>
      <c r="E66" s="99"/>
    </row>
    <row r="67" spans="2:10" s="133" customFormat="1" ht="15.6" x14ac:dyDescent="0.3">
      <c r="B67" s="4"/>
      <c r="C67" s="1" t="s">
        <v>223</v>
      </c>
      <c r="D67" s="11">
        <f>D36</f>
        <v>0</v>
      </c>
      <c r="E67" s="100" t="s">
        <v>318</v>
      </c>
      <c r="H67" s="135"/>
    </row>
    <row r="68" spans="2:10" s="96" customFormat="1" ht="15.6" x14ac:dyDescent="0.3">
      <c r="B68" s="4"/>
      <c r="C68" s="13" t="s">
        <v>230</v>
      </c>
      <c r="D68" s="11">
        <f>D65-D67</f>
        <v>0</v>
      </c>
      <c r="E68" s="100" t="s">
        <v>224</v>
      </c>
    </row>
    <row r="69" spans="2:10" s="133" customFormat="1" ht="15.6" x14ac:dyDescent="0.3">
      <c r="C69" s="7"/>
      <c r="D69" s="11"/>
      <c r="E69" s="120"/>
    </row>
    <row r="70" spans="2:10" s="133" customFormat="1" ht="15.6" x14ac:dyDescent="0.3">
      <c r="C70" s="1" t="s">
        <v>234</v>
      </c>
      <c r="D70" s="11"/>
      <c r="E70" s="100"/>
    </row>
    <row r="71" spans="2:10" s="133" customFormat="1" ht="15.6" x14ac:dyDescent="0.3">
      <c r="C71" s="7" t="s">
        <v>232</v>
      </c>
      <c r="D71" s="110">
        <f>'3. AccrualAdjustmentsData'!D82</f>
        <v>0</v>
      </c>
      <c r="E71" s="136" t="s">
        <v>190</v>
      </c>
      <c r="G71" s="140"/>
      <c r="H71" s="135"/>
      <c r="J71" s="141"/>
    </row>
    <row r="73" spans="2:10" ht="15.6" x14ac:dyDescent="0.3">
      <c r="C73" s="7" t="s">
        <v>193</v>
      </c>
      <c r="E73" s="136" t="s">
        <v>190</v>
      </c>
    </row>
    <row r="74" spans="2:10" ht="15.6" x14ac:dyDescent="0.3">
      <c r="C74" s="101" t="s">
        <v>148</v>
      </c>
      <c r="D74" s="102">
        <f>'3. AccrualAdjustmentsData'!H28</f>
        <v>0</v>
      </c>
      <c r="E74" s="100"/>
    </row>
    <row r="75" spans="2:10" ht="15.6" x14ac:dyDescent="0.3">
      <c r="C75" s="101" t="s">
        <v>125</v>
      </c>
      <c r="D75" s="102">
        <f>'3. AccrualAdjustmentsData'!H34</f>
        <v>0</v>
      </c>
      <c r="E75" s="100"/>
    </row>
    <row r="76" spans="2:10" ht="15.6" x14ac:dyDescent="0.3">
      <c r="C76" s="154" t="s">
        <v>437</v>
      </c>
      <c r="D76" s="110">
        <f>'3. AccrualAdjustmentsData'!H40</f>
        <v>0</v>
      </c>
      <c r="E76" s="100"/>
      <c r="G76" s="137"/>
    </row>
    <row r="77" spans="2:10" ht="15.6" x14ac:dyDescent="0.3">
      <c r="C77" s="101" t="s">
        <v>90</v>
      </c>
      <c r="D77" s="102">
        <f>'3. AccrualAdjustmentsData'!H49</f>
        <v>0</v>
      </c>
      <c r="E77" s="100"/>
    </row>
    <row r="78" spans="2:10" ht="15.6" x14ac:dyDescent="0.3">
      <c r="C78" s="89" t="s">
        <v>149</v>
      </c>
      <c r="D78" s="102">
        <f>'3. AccrualAdjustmentsData'!H54</f>
        <v>0</v>
      </c>
      <c r="E78" s="100"/>
    </row>
    <row r="79" spans="2:10" ht="15.6" x14ac:dyDescent="0.3">
      <c r="C79" s="89" t="s">
        <v>186</v>
      </c>
      <c r="D79" s="102">
        <f>'3. AccrualAdjustmentsData'!H61</f>
        <v>0</v>
      </c>
      <c r="E79" s="100"/>
    </row>
    <row r="80" spans="2:10" ht="15.6" x14ac:dyDescent="0.3">
      <c r="C80" s="89" t="s">
        <v>176</v>
      </c>
      <c r="D80" s="102">
        <f>'3. AccrualAdjustmentsData'!H58</f>
        <v>0</v>
      </c>
      <c r="E80" s="100"/>
    </row>
    <row r="81" spans="3:10" s="104" customFormat="1" ht="15.6" x14ac:dyDescent="0.3">
      <c r="C81" s="89" t="s">
        <v>145</v>
      </c>
      <c r="D81" s="102">
        <f>'3. AccrualAdjustmentsData'!H56</f>
        <v>0</v>
      </c>
      <c r="E81" s="100" t="s">
        <v>496</v>
      </c>
    </row>
    <row r="82" spans="3:10" ht="15.6" x14ac:dyDescent="0.3">
      <c r="C82" s="7" t="s">
        <v>150</v>
      </c>
      <c r="D82" s="110">
        <f>SUM(D74:D81)</f>
        <v>0</v>
      </c>
      <c r="E82" s="100"/>
    </row>
    <row r="83" spans="3:10" s="133" customFormat="1" ht="15.6" x14ac:dyDescent="0.3">
      <c r="C83" s="7"/>
      <c r="D83" s="110"/>
      <c r="E83" s="184"/>
    </row>
    <row r="84" spans="3:10" s="133" customFormat="1" ht="15.6" x14ac:dyDescent="0.3">
      <c r="C84" s="13" t="s">
        <v>175</v>
      </c>
      <c r="D84" s="23">
        <v>0</v>
      </c>
      <c r="E84" s="100" t="s">
        <v>228</v>
      </c>
    </row>
    <row r="85" spans="3:10" s="107" customFormat="1" ht="15.6" x14ac:dyDescent="0.3">
      <c r="C85" s="7"/>
      <c r="D85" s="110"/>
      <c r="E85" s="120"/>
    </row>
    <row r="86" spans="3:10" s="106" customFormat="1" ht="15.6" x14ac:dyDescent="0.3">
      <c r="C86" s="13" t="s">
        <v>446</v>
      </c>
      <c r="D86" s="102"/>
      <c r="E86" s="120"/>
    </row>
    <row r="87" spans="3:10" s="135" customFormat="1" ht="15.6" x14ac:dyDescent="0.3">
      <c r="C87" s="147" t="s">
        <v>439</v>
      </c>
      <c r="D87" s="200">
        <v>0</v>
      </c>
      <c r="E87" s="100" t="s">
        <v>287</v>
      </c>
      <c r="F87" s="109" t="s">
        <v>285</v>
      </c>
    </row>
    <row r="88" spans="3:10" ht="15.6" x14ac:dyDescent="0.3">
      <c r="C88" s="7" t="s">
        <v>462</v>
      </c>
      <c r="D88" s="110">
        <f>D68+D71+D82+D84+D87</f>
        <v>0</v>
      </c>
      <c r="E88" s="100" t="s">
        <v>321</v>
      </c>
    </row>
    <row r="89" spans="3:10" s="135" customFormat="1" ht="15.6" x14ac:dyDescent="0.3">
      <c r="C89" s="7"/>
      <c r="D89" s="110"/>
      <c r="E89" s="120"/>
    </row>
    <row r="90" spans="3:10" s="135" customFormat="1" ht="15.6" x14ac:dyDescent="0.3">
      <c r="C90" s="7" t="s">
        <v>239</v>
      </c>
      <c r="D90" s="110">
        <f>D88-D71-D103</f>
        <v>0</v>
      </c>
      <c r="E90" s="112" t="s">
        <v>237</v>
      </c>
      <c r="G90" s="139"/>
      <c r="J90" s="141"/>
    </row>
    <row r="91" spans="3:10" s="134" customFormat="1" ht="15.6" x14ac:dyDescent="0.3">
      <c r="C91" s="145"/>
      <c r="D91" s="110"/>
      <c r="E91" s="120"/>
    </row>
    <row r="92" spans="3:10" ht="15.6" x14ac:dyDescent="0.3">
      <c r="C92" s="6" t="s">
        <v>47</v>
      </c>
      <c r="D92" s="11">
        <f>D28</f>
        <v>0</v>
      </c>
      <c r="E92" s="100" t="s">
        <v>241</v>
      </c>
      <c r="F92" s="69"/>
    </row>
    <row r="93" spans="3:10" s="137" customFormat="1" ht="15.6" x14ac:dyDescent="0.3">
      <c r="C93" s="6"/>
      <c r="D93" s="11"/>
      <c r="E93" s="100"/>
      <c r="F93" s="69"/>
    </row>
    <row r="94" spans="3:10" ht="15.6" x14ac:dyDescent="0.3">
      <c r="C94" s="7" t="s">
        <v>184</v>
      </c>
      <c r="D94" s="11">
        <f>D28-D88</f>
        <v>0</v>
      </c>
      <c r="E94" s="100" t="s">
        <v>322</v>
      </c>
    </row>
    <row r="95" spans="3:10" s="137" customFormat="1" ht="15.6" x14ac:dyDescent="0.3">
      <c r="C95" s="7"/>
      <c r="D95" s="11"/>
      <c r="E95" s="120"/>
    </row>
    <row r="96" spans="3:10" s="137" customFormat="1" ht="15.6" x14ac:dyDescent="0.3">
      <c r="C96" s="7" t="s">
        <v>326</v>
      </c>
      <c r="D96" s="11">
        <f>D94+D102+D103</f>
        <v>0</v>
      </c>
      <c r="E96" s="100" t="s">
        <v>327</v>
      </c>
      <c r="F96" s="69"/>
    </row>
    <row r="97" spans="3:10" s="129" customFormat="1" ht="15.6" x14ac:dyDescent="0.3">
      <c r="C97" s="7" t="s">
        <v>240</v>
      </c>
      <c r="D97" s="11"/>
      <c r="E97" s="121"/>
    </row>
    <row r="98" spans="3:10" ht="15.6" x14ac:dyDescent="0.3">
      <c r="C98" s="7" t="s">
        <v>47</v>
      </c>
      <c r="D98" s="11">
        <f>D28</f>
        <v>0</v>
      </c>
      <c r="F98" s="69"/>
    </row>
    <row r="99" spans="3:10" s="137" customFormat="1" ht="15.6" x14ac:dyDescent="0.3">
      <c r="C99" s="7"/>
      <c r="D99" s="11"/>
      <c r="F99" s="69"/>
    </row>
    <row r="100" spans="3:10" s="137" customFormat="1" ht="15.6" x14ac:dyDescent="0.3">
      <c r="C100" s="7" t="s">
        <v>272</v>
      </c>
      <c r="D100" s="11"/>
      <c r="E100" s="7" t="s">
        <v>238</v>
      </c>
      <c r="F100" s="69"/>
    </row>
    <row r="101" spans="3:10" s="137" customFormat="1" ht="15.6" x14ac:dyDescent="0.3">
      <c r="C101" s="17" t="s">
        <v>319</v>
      </c>
      <c r="D101" s="102">
        <f>D88-D103-D102</f>
        <v>0</v>
      </c>
      <c r="E101" s="143">
        <f>IF($D$98=0,0,D101/$D$98)</f>
        <v>0</v>
      </c>
      <c r="F101" s="116"/>
    </row>
    <row r="102" spans="3:10" s="137" customFormat="1" ht="15.6" x14ac:dyDescent="0.3">
      <c r="C102" s="17" t="s">
        <v>320</v>
      </c>
      <c r="D102" s="102">
        <f>'3. AccrualAdjustmentsData'!D82</f>
        <v>0</v>
      </c>
      <c r="E102" s="143">
        <f t="shared" ref="E102:E104" si="2">IF($D$98=0,0,D102/$D$98)</f>
        <v>0</v>
      </c>
      <c r="F102" s="116"/>
    </row>
    <row r="103" spans="3:10" ht="15.6" x14ac:dyDescent="0.3">
      <c r="C103" s="17" t="s">
        <v>331</v>
      </c>
      <c r="D103" s="144">
        <f>D44+D45+D79+D80</f>
        <v>0</v>
      </c>
      <c r="E103" s="143">
        <f t="shared" si="2"/>
        <v>0</v>
      </c>
      <c r="F103" s="69" t="s">
        <v>242</v>
      </c>
      <c r="G103" s="17"/>
    </row>
    <row r="104" spans="3:10" ht="15.6" x14ac:dyDescent="0.3">
      <c r="C104" s="7" t="s">
        <v>323</v>
      </c>
      <c r="D104" s="11">
        <f>D94</f>
        <v>0</v>
      </c>
      <c r="E104" s="143">
        <f t="shared" si="2"/>
        <v>0</v>
      </c>
      <c r="F104" s="116">
        <f>SUM(D101:D104)</f>
        <v>0</v>
      </c>
      <c r="G104" s="146">
        <f>SUM(E101:E104)</f>
        <v>0</v>
      </c>
      <c r="H104" s="98"/>
    </row>
    <row r="105" spans="3:10" x14ac:dyDescent="0.3">
      <c r="C105" s="145"/>
      <c r="D105" s="145"/>
      <c r="H105" s="104"/>
      <c r="I105" s="104"/>
      <c r="J105" s="141"/>
    </row>
    <row r="106" spans="3:10" ht="15.6" x14ac:dyDescent="0.3">
      <c r="C106" s="142" t="s">
        <v>286</v>
      </c>
      <c r="D106" s="108"/>
      <c r="E106" s="86"/>
    </row>
    <row r="107" spans="3:10" x14ac:dyDescent="0.3">
      <c r="C107" s="246"/>
      <c r="D107" s="266"/>
      <c r="E107" s="267"/>
    </row>
  </sheetData>
  <sheetProtection sheet="1" objects="1" scenarios="1"/>
  <mergeCells count="3">
    <mergeCell ref="B1:E1"/>
    <mergeCell ref="B2:C2"/>
    <mergeCell ref="C107:E107"/>
  </mergeCells>
  <pageMargins left="0.7" right="0.7" top="0.75" bottom="0.75" header="0.3" footer="0.3"/>
  <pageSetup scale="68" orientation="portrait" horizontalDpi="4294967295" verticalDpi="4294967295" r:id="rId1"/>
  <headerFooter>
    <oddFooter xml:space="preserve">&amp;L&amp;F&amp;R&amp;A
Page&amp;Pof &amp;N </oddFooter>
  </headerFooter>
  <rowBreaks count="1" manualBreakCount="1">
    <brk id="45" min="1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17732-D21D-40A5-8B7D-4AE900B3523A}">
  <sheetPr>
    <pageSetUpPr fitToPage="1"/>
  </sheetPr>
  <dimension ref="A1:M68"/>
  <sheetViews>
    <sheetView topLeftCell="B1" workbookViewId="0">
      <selection activeCell="B1" sqref="B1"/>
    </sheetView>
  </sheetViews>
  <sheetFormatPr defaultRowHeight="14.4" x14ac:dyDescent="0.3"/>
  <cols>
    <col min="1" max="1" width="1.88671875" customWidth="1"/>
    <col min="2" max="2" width="6.88671875" style="129" customWidth="1"/>
    <col min="3" max="3" width="8.21875" customWidth="1"/>
    <col min="4" max="4" width="31.77734375" customWidth="1"/>
    <col min="5" max="5" width="15.44140625" customWidth="1"/>
    <col min="6" max="6" width="4.6640625" customWidth="1"/>
    <col min="7" max="7" width="17.88671875" customWidth="1"/>
    <col min="8" max="8" width="2.88671875" style="137" customWidth="1"/>
    <col min="9" max="9" width="14.21875" customWidth="1"/>
    <col min="10" max="10" width="3.21875" customWidth="1"/>
  </cols>
  <sheetData>
    <row r="1" spans="1:11" ht="17.399999999999999" x14ac:dyDescent="0.3">
      <c r="A1" s="15"/>
      <c r="C1" s="256" t="s">
        <v>336</v>
      </c>
      <c r="D1" s="268"/>
      <c r="E1" s="268"/>
      <c r="F1" s="268"/>
      <c r="G1" s="268"/>
      <c r="H1" s="268"/>
      <c r="I1" s="268"/>
      <c r="J1" s="268"/>
      <c r="K1" s="15"/>
    </row>
    <row r="2" spans="1:11" x14ac:dyDescent="0.3">
      <c r="A2" s="15"/>
      <c r="C2" s="15"/>
      <c r="D2" s="15"/>
      <c r="E2" s="15"/>
      <c r="F2" s="15"/>
      <c r="G2" s="15"/>
      <c r="I2" s="15"/>
      <c r="J2" s="15"/>
      <c r="K2" s="15"/>
    </row>
    <row r="3" spans="1:11" ht="15.6" x14ac:dyDescent="0.3">
      <c r="A3" s="15"/>
      <c r="C3" s="26" t="s">
        <v>73</v>
      </c>
      <c r="D3" s="170" t="str">
        <f>'1. Part I Farm Income'!C3</f>
        <v xml:space="preserve">Test date </v>
      </c>
      <c r="E3" s="137"/>
      <c r="F3" s="27"/>
      <c r="G3" s="27"/>
      <c r="H3" s="242"/>
      <c r="I3" s="28" t="s">
        <v>74</v>
      </c>
      <c r="J3" s="15"/>
      <c r="K3" s="15"/>
    </row>
    <row r="4" spans="1:11" ht="15.6" x14ac:dyDescent="0.3">
      <c r="A4" s="15"/>
      <c r="C4" s="15"/>
      <c r="D4" s="15"/>
      <c r="E4" s="28" t="s">
        <v>75</v>
      </c>
      <c r="F4" s="28"/>
      <c r="G4" s="28" t="s">
        <v>76</v>
      </c>
      <c r="H4" s="241"/>
      <c r="I4" s="27" t="s">
        <v>77</v>
      </c>
      <c r="J4" s="15"/>
      <c r="K4" s="15"/>
    </row>
    <row r="5" spans="1:11" ht="15.6" x14ac:dyDescent="0.3">
      <c r="A5" s="15"/>
      <c r="C5" s="15"/>
      <c r="D5" s="15"/>
      <c r="E5" s="27" t="s">
        <v>78</v>
      </c>
      <c r="F5" s="193"/>
      <c r="G5" s="27" t="s">
        <v>78</v>
      </c>
      <c r="H5" s="242"/>
      <c r="I5" s="27" t="s">
        <v>79</v>
      </c>
      <c r="J5" s="15"/>
      <c r="K5" s="15"/>
    </row>
    <row r="6" spans="1:11" ht="15.6" x14ac:dyDescent="0.3">
      <c r="A6" s="15"/>
      <c r="C6" s="30" t="s">
        <v>80</v>
      </c>
      <c r="D6" s="15"/>
      <c r="E6" s="131">
        <v>44197</v>
      </c>
      <c r="F6" s="194"/>
      <c r="G6" s="131">
        <v>44561</v>
      </c>
      <c r="H6" s="131"/>
      <c r="I6" s="29"/>
      <c r="J6" s="15"/>
      <c r="K6" s="15"/>
    </row>
    <row r="7" spans="1:11" ht="15.6" x14ac:dyDescent="0.3">
      <c r="A7" s="15"/>
      <c r="C7" s="26" t="s">
        <v>81</v>
      </c>
      <c r="D7" s="15"/>
      <c r="E7" s="15"/>
      <c r="F7" s="195"/>
      <c r="G7" s="15"/>
      <c r="I7" s="15"/>
      <c r="J7" s="15"/>
      <c r="K7" s="15"/>
    </row>
    <row r="8" spans="1:11" ht="15.6" x14ac:dyDescent="0.3">
      <c r="A8" s="15"/>
      <c r="C8" s="15"/>
      <c r="D8" s="92" t="s">
        <v>195</v>
      </c>
      <c r="E8" s="31">
        <v>0</v>
      </c>
      <c r="F8" s="196"/>
      <c r="G8" s="31">
        <v>0</v>
      </c>
      <c r="H8" s="31"/>
      <c r="I8" s="31"/>
      <c r="J8" s="15"/>
      <c r="K8" s="15"/>
    </row>
    <row r="9" spans="1:11" ht="15.6" x14ac:dyDescent="0.3">
      <c r="A9" s="15"/>
      <c r="C9" s="15"/>
      <c r="D9" s="92" t="s">
        <v>28</v>
      </c>
      <c r="E9" s="31">
        <v>0</v>
      </c>
      <c r="F9" s="196"/>
      <c r="G9" s="31">
        <v>0</v>
      </c>
      <c r="H9" s="31"/>
      <c r="I9" s="31"/>
      <c r="J9" s="15"/>
      <c r="K9" s="15"/>
    </row>
    <row r="10" spans="1:11" ht="15.6" x14ac:dyDescent="0.3">
      <c r="A10" s="15"/>
      <c r="C10" s="15"/>
      <c r="D10" s="92" t="s">
        <v>412</v>
      </c>
      <c r="E10" s="31">
        <v>0</v>
      </c>
      <c r="F10" s="196"/>
      <c r="G10" s="31">
        <v>0</v>
      </c>
      <c r="H10" s="31"/>
      <c r="I10" s="31"/>
      <c r="J10" s="15"/>
      <c r="K10" s="15"/>
    </row>
    <row r="11" spans="1:11" ht="15.6" x14ac:dyDescent="0.3">
      <c r="A11" s="15"/>
      <c r="C11" s="15"/>
      <c r="D11" s="92" t="s">
        <v>413</v>
      </c>
      <c r="E11" s="31">
        <v>0</v>
      </c>
      <c r="F11" s="196"/>
      <c r="G11" s="31">
        <v>0</v>
      </c>
      <c r="H11" s="31"/>
      <c r="I11" s="31"/>
      <c r="J11" s="15"/>
      <c r="K11" s="15"/>
    </row>
    <row r="12" spans="1:11" ht="15.6" x14ac:dyDescent="0.3">
      <c r="A12" s="15"/>
      <c r="C12" s="15"/>
      <c r="D12" s="92" t="s">
        <v>125</v>
      </c>
      <c r="E12" s="31">
        <v>0</v>
      </c>
      <c r="F12" s="196"/>
      <c r="G12" s="31">
        <v>0</v>
      </c>
      <c r="H12" s="31"/>
      <c r="I12" s="31"/>
      <c r="J12" s="15"/>
      <c r="K12" s="15"/>
    </row>
    <row r="13" spans="1:11" s="137" customFormat="1" ht="15.6" x14ac:dyDescent="0.3">
      <c r="D13" s="92" t="s">
        <v>414</v>
      </c>
      <c r="E13" s="31">
        <v>0</v>
      </c>
      <c r="F13" s="196"/>
      <c r="G13" s="31">
        <v>0</v>
      </c>
      <c r="H13" s="31"/>
      <c r="I13" s="31"/>
    </row>
    <row r="14" spans="1:11" s="137" customFormat="1" ht="15.6" x14ac:dyDescent="0.3">
      <c r="D14" s="92" t="s">
        <v>113</v>
      </c>
      <c r="E14" s="31">
        <v>0</v>
      </c>
      <c r="F14" s="196"/>
      <c r="G14" s="31">
        <v>0</v>
      </c>
      <c r="H14" s="31"/>
      <c r="I14" s="31"/>
    </row>
    <row r="15" spans="1:11" s="137" customFormat="1" ht="15.6" x14ac:dyDescent="0.3">
      <c r="D15" s="92" t="s">
        <v>113</v>
      </c>
      <c r="E15" s="31">
        <v>0</v>
      </c>
      <c r="F15" s="196"/>
      <c r="G15" s="31">
        <v>0</v>
      </c>
      <c r="H15" s="31"/>
      <c r="I15" s="31"/>
    </row>
    <row r="16" spans="1:11" ht="15.6" x14ac:dyDescent="0.3">
      <c r="A16" s="15"/>
      <c r="C16" s="15"/>
      <c r="D16" s="92" t="s">
        <v>113</v>
      </c>
      <c r="E16" s="31">
        <v>0</v>
      </c>
      <c r="F16" s="196"/>
      <c r="G16" s="31">
        <v>0</v>
      </c>
      <c r="H16" s="31"/>
      <c r="I16" s="31"/>
      <c r="J16" s="15"/>
      <c r="K16" s="15"/>
    </row>
    <row r="17" spans="1:11" ht="15.6" x14ac:dyDescent="0.3">
      <c r="A17" s="15"/>
      <c r="C17" s="26" t="s">
        <v>83</v>
      </c>
      <c r="D17" s="15"/>
      <c r="E17" s="32">
        <f>SUM(E8:E16)</f>
        <v>0</v>
      </c>
      <c r="F17" s="37"/>
      <c r="G17" s="32">
        <f>SUM(G8:G16)</f>
        <v>0</v>
      </c>
      <c r="H17" s="32"/>
      <c r="I17" s="32">
        <f>((E17+G17)/2)</f>
        <v>0</v>
      </c>
      <c r="J17" s="15"/>
      <c r="K17" s="15"/>
    </row>
    <row r="18" spans="1:11" ht="15.6" x14ac:dyDescent="0.3">
      <c r="A18" s="15"/>
      <c r="C18" s="15"/>
      <c r="D18" s="15"/>
      <c r="E18" s="48"/>
      <c r="F18" s="197"/>
      <c r="G18" s="48"/>
      <c r="H18" s="48"/>
      <c r="I18" s="33"/>
      <c r="J18" s="15"/>
      <c r="K18" s="15"/>
    </row>
    <row r="19" spans="1:11" ht="15.6" x14ac:dyDescent="0.3">
      <c r="A19" s="15"/>
      <c r="C19" s="26" t="s">
        <v>84</v>
      </c>
      <c r="D19" s="15"/>
      <c r="E19" s="31"/>
      <c r="F19" s="196"/>
      <c r="G19" s="31"/>
      <c r="H19" s="31"/>
      <c r="I19" s="31"/>
      <c r="K19" s="40" t="s">
        <v>222</v>
      </c>
    </row>
    <row r="20" spans="1:11" ht="15.6" x14ac:dyDescent="0.3">
      <c r="A20" s="15"/>
      <c r="C20" s="30"/>
      <c r="D20" s="92" t="s">
        <v>332</v>
      </c>
      <c r="E20" s="34">
        <v>0</v>
      </c>
      <c r="F20" s="196"/>
      <c r="G20" s="34">
        <v>0</v>
      </c>
      <c r="H20" s="34"/>
      <c r="I20" s="35"/>
      <c r="K20" s="15"/>
    </row>
    <row r="21" spans="1:11" ht="15.6" x14ac:dyDescent="0.3">
      <c r="A21" s="15"/>
      <c r="C21" s="30"/>
      <c r="D21" s="92" t="s">
        <v>85</v>
      </c>
      <c r="E21" s="31">
        <v>0</v>
      </c>
      <c r="F21" s="196"/>
      <c r="G21" s="31">
        <v>0</v>
      </c>
      <c r="H21" s="31"/>
      <c r="I21" s="35"/>
      <c r="J21" s="15"/>
      <c r="K21" s="15"/>
    </row>
    <row r="22" spans="1:11" ht="15.6" x14ac:dyDescent="0.3">
      <c r="A22" s="15"/>
      <c r="C22" s="30"/>
      <c r="D22" s="92" t="s">
        <v>196</v>
      </c>
      <c r="E22" s="31">
        <v>0</v>
      </c>
      <c r="F22" s="196"/>
      <c r="G22" s="31">
        <v>0</v>
      </c>
      <c r="H22" s="31"/>
      <c r="I22" s="35"/>
      <c r="J22" s="15"/>
      <c r="K22" s="15"/>
    </row>
    <row r="23" spans="1:11" ht="15.6" x14ac:dyDescent="0.3">
      <c r="A23" s="15"/>
      <c r="C23" s="30"/>
      <c r="D23" s="92" t="s">
        <v>197</v>
      </c>
      <c r="E23" s="31">
        <v>0</v>
      </c>
      <c r="F23" s="196"/>
      <c r="G23" s="31">
        <v>0</v>
      </c>
      <c r="H23" s="31"/>
      <c r="I23" s="35"/>
      <c r="J23" s="15"/>
      <c r="K23" s="15"/>
    </row>
    <row r="24" spans="1:11" ht="15.6" x14ac:dyDescent="0.3">
      <c r="A24" s="15"/>
      <c r="C24" s="30"/>
      <c r="D24" s="92" t="s">
        <v>85</v>
      </c>
      <c r="E24" s="31">
        <v>0</v>
      </c>
      <c r="F24" s="196"/>
      <c r="G24" s="31">
        <v>0</v>
      </c>
      <c r="H24" s="31"/>
      <c r="I24" s="35"/>
      <c r="J24" s="15"/>
      <c r="K24" s="15"/>
    </row>
    <row r="25" spans="1:11" s="129" customFormat="1" ht="15.6" x14ac:dyDescent="0.3">
      <c r="C25" s="30"/>
      <c r="D25" s="92" t="s">
        <v>85</v>
      </c>
      <c r="E25" s="31">
        <v>0</v>
      </c>
      <c r="F25" s="196"/>
      <c r="G25" s="31">
        <v>0</v>
      </c>
      <c r="H25" s="31"/>
      <c r="I25" s="35"/>
    </row>
    <row r="26" spans="1:11" s="129" customFormat="1" ht="15.6" x14ac:dyDescent="0.3">
      <c r="C26" s="30"/>
      <c r="D26" s="218" t="str">
        <f>'4. Replacement Cost Calculator '!B6</f>
        <v>Vehicles, Machinery &amp; Equip.</v>
      </c>
      <c r="E26" s="217">
        <f>'4. Replacement Cost Calculator '!H6</f>
        <v>0</v>
      </c>
      <c r="F26" s="196"/>
      <c r="G26" s="217">
        <f>'4. Replacement Cost Calculator '!I6</f>
        <v>0</v>
      </c>
      <c r="H26" s="217"/>
      <c r="I26" s="220" t="s">
        <v>406</v>
      </c>
      <c r="K26" s="40" t="s">
        <v>407</v>
      </c>
    </row>
    <row r="27" spans="1:11" ht="15.6" x14ac:dyDescent="0.3">
      <c r="A27" s="15"/>
      <c r="C27" s="30"/>
      <c r="D27" s="218" t="str">
        <f>'4. Replacement Cost Calculator '!B7</f>
        <v>Improvements</v>
      </c>
      <c r="E27" s="217">
        <f>'4. Replacement Cost Calculator '!H7</f>
        <v>0</v>
      </c>
      <c r="F27" s="196"/>
      <c r="G27" s="217">
        <f>'4. Replacement Cost Calculator '!I7</f>
        <v>0</v>
      </c>
      <c r="H27" s="217"/>
      <c r="I27" s="35"/>
      <c r="J27" s="15"/>
      <c r="K27" s="15"/>
    </row>
    <row r="28" spans="1:11" ht="15.6" x14ac:dyDescent="0.3">
      <c r="A28" s="15"/>
      <c r="C28" s="26" t="s">
        <v>86</v>
      </c>
      <c r="D28" s="15"/>
      <c r="E28" s="36">
        <f>SUM(E20:E27)</f>
        <v>0</v>
      </c>
      <c r="F28" s="198"/>
      <c r="G28" s="36">
        <f>SUM(G20:G27)</f>
        <v>0</v>
      </c>
      <c r="H28" s="36"/>
      <c r="I28" s="35"/>
      <c r="J28" s="15"/>
      <c r="K28" s="15"/>
    </row>
    <row r="29" spans="1:11" ht="15.6" x14ac:dyDescent="0.3">
      <c r="A29" s="15"/>
      <c r="C29" s="15"/>
      <c r="D29" s="15"/>
      <c r="E29" s="48"/>
      <c r="F29" s="197"/>
      <c r="G29" s="48"/>
      <c r="H29" s="48"/>
      <c r="I29" s="35"/>
      <c r="J29" s="15"/>
      <c r="K29" s="15"/>
    </row>
    <row r="30" spans="1:11" ht="15.6" x14ac:dyDescent="0.3">
      <c r="A30" s="15"/>
      <c r="C30" s="30" t="s">
        <v>87</v>
      </c>
      <c r="D30" s="15"/>
      <c r="E30" s="32">
        <f>E17+E28</f>
        <v>0</v>
      </c>
      <c r="F30" s="37"/>
      <c r="G30" s="32">
        <f>G17+G28</f>
        <v>0</v>
      </c>
      <c r="H30" s="32"/>
      <c r="I30" s="32">
        <f>((E30+G30)/2)</f>
        <v>0</v>
      </c>
      <c r="J30" s="15"/>
      <c r="K30" s="15"/>
    </row>
    <row r="31" spans="1:11" ht="15.6" x14ac:dyDescent="0.3">
      <c r="A31" s="15"/>
      <c r="C31" s="15"/>
      <c r="D31" s="82"/>
      <c r="E31" s="48"/>
      <c r="F31" s="197"/>
      <c r="G31" s="48"/>
      <c r="H31" s="48"/>
      <c r="I31" s="35"/>
      <c r="J31" s="15"/>
      <c r="K31" s="15"/>
    </row>
    <row r="32" spans="1:11" ht="15.6" x14ac:dyDescent="0.3">
      <c r="A32" s="15"/>
      <c r="C32" s="30" t="s">
        <v>88</v>
      </c>
      <c r="D32" s="15"/>
      <c r="E32" s="48"/>
      <c r="F32" s="197"/>
      <c r="G32" s="48"/>
      <c r="H32" s="48"/>
      <c r="I32" s="35"/>
      <c r="J32" s="15"/>
      <c r="K32" s="15"/>
    </row>
    <row r="33" spans="1:11" ht="15.6" x14ac:dyDescent="0.3">
      <c r="A33" s="15"/>
      <c r="C33" s="26" t="s">
        <v>89</v>
      </c>
      <c r="D33" s="15"/>
      <c r="E33" s="48"/>
      <c r="F33" s="197"/>
      <c r="G33" s="48"/>
      <c r="H33" s="48"/>
      <c r="I33" s="35"/>
      <c r="J33" s="15"/>
      <c r="K33" s="15"/>
    </row>
    <row r="34" spans="1:11" ht="15.6" x14ac:dyDescent="0.3">
      <c r="A34" s="15"/>
      <c r="C34" s="15"/>
      <c r="D34" s="105" t="s">
        <v>90</v>
      </c>
      <c r="E34" s="31">
        <v>0</v>
      </c>
      <c r="F34" s="196"/>
      <c r="G34" s="31">
        <v>0</v>
      </c>
      <c r="H34" s="31"/>
      <c r="I34" s="35"/>
      <c r="K34" s="7" t="s">
        <v>219</v>
      </c>
    </row>
    <row r="35" spans="1:11" s="137" customFormat="1" ht="15.6" x14ac:dyDescent="0.3">
      <c r="D35" s="105" t="s">
        <v>419</v>
      </c>
      <c r="E35" s="31">
        <v>0</v>
      </c>
      <c r="F35" s="196"/>
      <c r="G35" s="31">
        <v>0</v>
      </c>
      <c r="H35" s="31"/>
      <c r="I35" s="35"/>
      <c r="K35" s="7"/>
    </row>
    <row r="36" spans="1:11" ht="15.6" x14ac:dyDescent="0.3">
      <c r="A36" s="15"/>
      <c r="C36" s="15"/>
      <c r="D36" s="60" t="s">
        <v>221</v>
      </c>
      <c r="E36" s="31">
        <v>0</v>
      </c>
      <c r="F36" s="196"/>
      <c r="G36" s="31">
        <v>0</v>
      </c>
      <c r="H36" s="31"/>
      <c r="I36" s="35"/>
      <c r="K36" s="17" t="s">
        <v>218</v>
      </c>
    </row>
    <row r="37" spans="1:11" s="97" customFormat="1" ht="15.6" x14ac:dyDescent="0.3">
      <c r="B37" s="129"/>
      <c r="D37" s="60" t="s">
        <v>478</v>
      </c>
      <c r="E37" s="31">
        <v>0</v>
      </c>
      <c r="F37" s="196"/>
      <c r="G37" s="31">
        <v>0</v>
      </c>
      <c r="H37" s="31"/>
      <c r="I37" s="35"/>
      <c r="K37" s="17" t="s">
        <v>218</v>
      </c>
    </row>
    <row r="38" spans="1:11" s="97" customFormat="1" ht="15.6" x14ac:dyDescent="0.3">
      <c r="B38" s="129"/>
      <c r="D38" s="92" t="s">
        <v>415</v>
      </c>
      <c r="E38" s="31">
        <v>0</v>
      </c>
      <c r="F38" s="196"/>
      <c r="G38" s="31">
        <v>0</v>
      </c>
      <c r="H38" s="31"/>
      <c r="I38" s="35"/>
    </row>
    <row r="39" spans="1:11" s="137" customFormat="1" ht="15.6" x14ac:dyDescent="0.3">
      <c r="D39" s="92" t="s">
        <v>420</v>
      </c>
      <c r="E39" s="31">
        <v>0</v>
      </c>
      <c r="F39" s="196"/>
      <c r="G39" s="31">
        <v>0</v>
      </c>
      <c r="H39" s="31"/>
      <c r="I39" s="35"/>
    </row>
    <row r="40" spans="1:11" ht="15.6" x14ac:dyDescent="0.3">
      <c r="A40" s="15"/>
      <c r="C40" s="15"/>
      <c r="D40" s="92" t="s">
        <v>417</v>
      </c>
      <c r="E40" s="31">
        <v>0</v>
      </c>
      <c r="F40" s="196"/>
      <c r="G40" s="31">
        <v>0</v>
      </c>
      <c r="H40" s="31"/>
      <c r="I40" s="35"/>
      <c r="J40" s="15"/>
      <c r="K40" s="15"/>
    </row>
    <row r="41" spans="1:11" ht="15.6" x14ac:dyDescent="0.3">
      <c r="A41" s="15"/>
      <c r="C41" s="15"/>
      <c r="D41" s="92" t="s">
        <v>113</v>
      </c>
      <c r="E41" s="31">
        <v>0</v>
      </c>
      <c r="F41" s="196"/>
      <c r="G41" s="31">
        <v>0</v>
      </c>
      <c r="H41" s="31"/>
      <c r="I41" s="35"/>
      <c r="J41" s="15"/>
      <c r="K41" s="15"/>
    </row>
    <row r="42" spans="1:11" ht="15.6" x14ac:dyDescent="0.3">
      <c r="A42" s="15"/>
      <c r="C42" s="26" t="s">
        <v>91</v>
      </c>
      <c r="D42" s="15"/>
      <c r="E42" s="36">
        <f>SUM(E34:E41)</f>
        <v>0</v>
      </c>
      <c r="F42" s="37"/>
      <c r="G42" s="36">
        <f>SUM(G34:G41)</f>
        <v>0</v>
      </c>
      <c r="H42" s="36"/>
      <c r="I42" s="32">
        <f>((E42+G42)/2)</f>
        <v>0</v>
      </c>
      <c r="J42" s="15"/>
      <c r="K42" s="15"/>
    </row>
    <row r="43" spans="1:11" ht="15.6" x14ac:dyDescent="0.3">
      <c r="A43" s="15"/>
      <c r="C43" s="30"/>
      <c r="D43" s="15"/>
      <c r="E43" s="31"/>
      <c r="F43" s="196"/>
      <c r="G43" s="31"/>
      <c r="H43" s="31"/>
      <c r="I43" s="35"/>
      <c r="J43" s="15"/>
      <c r="K43" s="15"/>
    </row>
    <row r="44" spans="1:11" ht="15.6" x14ac:dyDescent="0.3">
      <c r="A44" s="15"/>
      <c r="C44" s="26" t="s">
        <v>92</v>
      </c>
      <c r="D44" s="15"/>
      <c r="E44" s="31"/>
      <c r="F44" s="196"/>
      <c r="G44" s="31"/>
      <c r="H44" s="31"/>
      <c r="I44" s="35"/>
      <c r="J44" s="15"/>
      <c r="K44" s="15"/>
    </row>
    <row r="45" spans="1:11" ht="15.6" x14ac:dyDescent="0.3">
      <c r="A45" s="15"/>
      <c r="C45" s="30"/>
      <c r="D45" s="92" t="s">
        <v>199</v>
      </c>
      <c r="E45" s="31">
        <v>0</v>
      </c>
      <c r="F45" s="196"/>
      <c r="G45" s="31">
        <v>0</v>
      </c>
      <c r="H45" s="31"/>
      <c r="I45" s="35"/>
      <c r="J45" s="15"/>
      <c r="K45" s="15"/>
    </row>
    <row r="46" spans="1:11" ht="15.6" x14ac:dyDescent="0.3">
      <c r="A46" s="15"/>
      <c r="C46" s="30"/>
      <c r="D46" s="92" t="s">
        <v>418</v>
      </c>
      <c r="E46" s="31">
        <v>0</v>
      </c>
      <c r="F46" s="196"/>
      <c r="G46" s="31">
        <v>0</v>
      </c>
      <c r="H46" s="31"/>
      <c r="I46" s="35"/>
      <c r="J46" s="15"/>
      <c r="K46" s="15"/>
    </row>
    <row r="47" spans="1:11" ht="15.6" x14ac:dyDescent="0.3">
      <c r="A47" s="15"/>
      <c r="C47" s="30"/>
      <c r="D47" s="92" t="s">
        <v>93</v>
      </c>
      <c r="E47" s="31">
        <v>0</v>
      </c>
      <c r="F47" s="196"/>
      <c r="G47" s="31">
        <v>0</v>
      </c>
      <c r="H47" s="31"/>
      <c r="I47" s="35"/>
      <c r="J47" s="15"/>
      <c r="K47" s="15"/>
    </row>
    <row r="48" spans="1:11" ht="15.6" x14ac:dyDescent="0.3">
      <c r="A48" s="15"/>
      <c r="C48" s="26" t="s">
        <v>94</v>
      </c>
      <c r="D48" s="38"/>
      <c r="E48" s="36">
        <f>SUM(E45:E47)</f>
        <v>0</v>
      </c>
      <c r="F48" s="37"/>
      <c r="G48" s="36">
        <f>SUM(G45:G47)</f>
        <v>0</v>
      </c>
      <c r="H48" s="36"/>
      <c r="I48" s="32">
        <f>((E48+G48)/2)</f>
        <v>0</v>
      </c>
      <c r="J48" s="15"/>
      <c r="K48" s="15"/>
    </row>
    <row r="49" spans="1:13" ht="15.6" x14ac:dyDescent="0.3">
      <c r="A49" s="15"/>
      <c r="C49" s="30"/>
      <c r="D49" s="15"/>
      <c r="E49" s="31"/>
      <c r="F49" s="196"/>
      <c r="G49" s="31"/>
      <c r="H49" s="31"/>
      <c r="I49" s="35"/>
      <c r="J49" s="15"/>
      <c r="K49" s="15"/>
    </row>
    <row r="50" spans="1:13" ht="15.6" x14ac:dyDescent="0.3">
      <c r="A50" s="15"/>
      <c r="C50" s="26" t="s">
        <v>95</v>
      </c>
      <c r="D50" s="15"/>
      <c r="E50" s="32">
        <f>E48+E42</f>
        <v>0</v>
      </c>
      <c r="F50" s="37"/>
      <c r="G50" s="32">
        <f>G48+G42</f>
        <v>0</v>
      </c>
      <c r="H50" s="32"/>
      <c r="I50" s="32">
        <f>((E50+G50)/2)</f>
        <v>0</v>
      </c>
      <c r="J50" s="15"/>
      <c r="K50" s="15"/>
    </row>
    <row r="51" spans="1:13" ht="15.6" x14ac:dyDescent="0.3">
      <c r="A51" s="15"/>
      <c r="C51" s="39"/>
      <c r="D51" s="15"/>
      <c r="E51" s="48"/>
      <c r="F51" s="197"/>
      <c r="G51" s="48"/>
      <c r="H51" s="48"/>
      <c r="I51" s="33"/>
      <c r="J51" s="15"/>
      <c r="K51" s="15"/>
    </row>
    <row r="52" spans="1:13" ht="15.6" x14ac:dyDescent="0.3">
      <c r="A52" s="15"/>
      <c r="C52" s="26" t="s">
        <v>96</v>
      </c>
      <c r="D52" s="15"/>
      <c r="E52" s="32">
        <f>E30-E50</f>
        <v>0</v>
      </c>
      <c r="F52" s="37"/>
      <c r="G52" s="32">
        <f>G30-G50</f>
        <v>0</v>
      </c>
      <c r="H52" s="32"/>
      <c r="I52" s="32">
        <f>((E52+G52)/2)</f>
        <v>0</v>
      </c>
      <c r="J52" s="15"/>
      <c r="K52" s="15"/>
    </row>
    <row r="53" spans="1:13" ht="15.6" x14ac:dyDescent="0.3">
      <c r="A53" s="15"/>
      <c r="C53" s="15"/>
      <c r="D53" s="15"/>
      <c r="E53" s="48"/>
      <c r="F53" s="197"/>
      <c r="G53" s="48"/>
      <c r="H53" s="48"/>
      <c r="I53" s="33"/>
      <c r="J53" s="15"/>
      <c r="K53" s="15"/>
    </row>
    <row r="54" spans="1:13" ht="15.6" x14ac:dyDescent="0.3">
      <c r="A54" s="15"/>
      <c r="C54" s="26" t="s">
        <v>97</v>
      </c>
      <c r="D54" s="15"/>
      <c r="E54" s="32">
        <f>E52+E50</f>
        <v>0</v>
      </c>
      <c r="F54" s="37"/>
      <c r="G54" s="32">
        <f>G52+G50</f>
        <v>0</v>
      </c>
      <c r="H54" s="32"/>
      <c r="I54" s="32">
        <f>((E54+G54)/2)</f>
        <v>0</v>
      </c>
      <c r="J54" s="15"/>
      <c r="K54" s="15"/>
    </row>
    <row r="55" spans="1:13" s="117" customFormat="1" ht="15.6" x14ac:dyDescent="0.3">
      <c r="B55" s="129"/>
      <c r="C55" s="26"/>
      <c r="E55" s="32"/>
      <c r="F55" s="37"/>
      <c r="G55" s="32"/>
      <c r="H55" s="32"/>
      <c r="I55" s="32"/>
    </row>
    <row r="56" spans="1:13" ht="15.6" x14ac:dyDescent="0.3">
      <c r="A56" s="15"/>
      <c r="C56" s="81" t="s">
        <v>220</v>
      </c>
      <c r="D56" s="15"/>
      <c r="E56" s="49"/>
      <c r="F56" s="199"/>
      <c r="G56" s="49"/>
      <c r="H56" s="49"/>
      <c r="I56" s="35"/>
      <c r="J56" s="15"/>
      <c r="K56" s="15"/>
    </row>
    <row r="57" spans="1:13" ht="15.6" x14ac:dyDescent="0.3">
      <c r="A57" s="15"/>
      <c r="C57" s="25" t="s">
        <v>100</v>
      </c>
      <c r="D57" s="25"/>
      <c r="E57" s="49">
        <f>+E30</f>
        <v>0</v>
      </c>
      <c r="F57" s="199"/>
      <c r="G57" s="49">
        <f>+G30</f>
        <v>0</v>
      </c>
      <c r="H57" s="49"/>
      <c r="I57" s="49">
        <f>+I30</f>
        <v>0</v>
      </c>
      <c r="J57" s="15"/>
      <c r="K57" s="15"/>
    </row>
    <row r="58" spans="1:13" ht="15.6" x14ac:dyDescent="0.3">
      <c r="A58" s="15"/>
      <c r="C58" s="25" t="s">
        <v>101</v>
      </c>
      <c r="D58" s="25"/>
      <c r="E58" s="49">
        <f>E50</f>
        <v>0</v>
      </c>
      <c r="F58" s="199"/>
      <c r="G58" s="49">
        <f>G50</f>
        <v>0</v>
      </c>
      <c r="H58" s="49"/>
      <c r="I58" s="49">
        <f>I50</f>
        <v>0</v>
      </c>
      <c r="J58" s="15"/>
      <c r="K58" s="15"/>
    </row>
    <row r="59" spans="1:13" ht="15.6" x14ac:dyDescent="0.3">
      <c r="A59" s="15"/>
      <c r="C59" s="25" t="s">
        <v>102</v>
      </c>
      <c r="D59" s="25"/>
      <c r="E59" s="49">
        <f>E52</f>
        <v>0</v>
      </c>
      <c r="F59" s="199"/>
      <c r="G59" s="49">
        <f>G52</f>
        <v>0</v>
      </c>
      <c r="H59" s="49"/>
      <c r="I59" s="49">
        <f>I52</f>
        <v>0</v>
      </c>
      <c r="J59" s="15"/>
      <c r="K59" s="15"/>
      <c r="L59" s="81" t="s">
        <v>485</v>
      </c>
    </row>
    <row r="60" spans="1:13" s="129" customFormat="1" ht="15.6" x14ac:dyDescent="0.3">
      <c r="C60" s="25"/>
      <c r="D60" s="25"/>
      <c r="E60" s="49"/>
      <c r="F60" s="199"/>
      <c r="G60" s="49"/>
      <c r="H60" s="49"/>
      <c r="I60" s="49"/>
      <c r="L60" s="81" t="s">
        <v>484</v>
      </c>
    </row>
    <row r="61" spans="1:13" s="107" customFormat="1" ht="15.6" x14ac:dyDescent="0.3">
      <c r="B61" s="129"/>
      <c r="C61" s="25" t="s">
        <v>483</v>
      </c>
      <c r="E61" s="49"/>
      <c r="F61" s="199"/>
      <c r="G61" s="240"/>
      <c r="H61" s="240"/>
      <c r="I61" s="49"/>
      <c r="L61" s="112" t="s">
        <v>213</v>
      </c>
    </row>
    <row r="62" spans="1:13" ht="17.399999999999999" x14ac:dyDescent="0.45">
      <c r="A62" s="15"/>
      <c r="C62" s="25" t="s">
        <v>215</v>
      </c>
      <c r="D62" s="25"/>
      <c r="E62" s="114">
        <f>IF(E42=0,0,E17/E42)</f>
        <v>0</v>
      </c>
      <c r="F62" s="243" t="s">
        <v>339</v>
      </c>
      <c r="G62" s="114">
        <f>IF(G42=0,0,G17/G42)</f>
        <v>0</v>
      </c>
      <c r="H62" s="243" t="s">
        <v>339</v>
      </c>
      <c r="I62" s="114">
        <f>IF(I42=0,0,I17/I42)</f>
        <v>0</v>
      </c>
      <c r="J62" s="243" t="s">
        <v>339</v>
      </c>
      <c r="K62" s="15"/>
      <c r="L62" s="98" t="s">
        <v>75</v>
      </c>
      <c r="M62" s="98" t="s">
        <v>76</v>
      </c>
    </row>
    <row r="63" spans="1:13" ht="17.399999999999999" x14ac:dyDescent="0.45">
      <c r="A63" s="15"/>
      <c r="C63" s="25" t="s">
        <v>480</v>
      </c>
      <c r="D63" s="25"/>
      <c r="E63" s="113">
        <f>IF(E57=0,0,E58/E57)</f>
        <v>0</v>
      </c>
      <c r="F63" s="243" t="s">
        <v>339</v>
      </c>
      <c r="G63" s="113">
        <f>IF(G57=0,0,G58/G57)</f>
        <v>0</v>
      </c>
      <c r="H63" s="243" t="s">
        <v>339</v>
      </c>
      <c r="I63" s="113">
        <f>IF(I57=0,0,I58/I57)</f>
        <v>0</v>
      </c>
      <c r="J63" s="243" t="s">
        <v>339</v>
      </c>
      <c r="L63" s="244">
        <f>IF(E57=0,0,E58/E57)</f>
        <v>0</v>
      </c>
      <c r="M63" s="244">
        <f>IF(G57=0,0,G58/G57)</f>
        <v>0</v>
      </c>
    </row>
    <row r="64" spans="1:13" s="107" customFormat="1" ht="17.399999999999999" x14ac:dyDescent="0.45">
      <c r="B64" s="129"/>
      <c r="C64" s="25" t="s">
        <v>481</v>
      </c>
      <c r="D64" s="25"/>
      <c r="E64" s="113">
        <f>IF(E59=0,0,E58/E59)</f>
        <v>0</v>
      </c>
      <c r="F64" s="243" t="s">
        <v>339</v>
      </c>
      <c r="G64" s="113">
        <f>IF(G59=0,0,G58/G59)</f>
        <v>0</v>
      </c>
      <c r="H64" s="243" t="s">
        <v>339</v>
      </c>
      <c r="I64" s="113">
        <f>IF(I59=0,0,I58/I59)</f>
        <v>0</v>
      </c>
      <c r="J64" s="243" t="s">
        <v>339</v>
      </c>
    </row>
    <row r="65" spans="1:11" ht="15.6" x14ac:dyDescent="0.3">
      <c r="A65" s="15"/>
      <c r="C65" s="25"/>
      <c r="D65" s="82"/>
      <c r="E65" s="50"/>
      <c r="F65" s="15"/>
      <c r="G65" s="50"/>
      <c r="H65" s="50"/>
      <c r="I65" s="15"/>
      <c r="J65" s="15"/>
      <c r="K65" s="15"/>
    </row>
    <row r="66" spans="1:11" ht="15.6" x14ac:dyDescent="0.3">
      <c r="A66" s="15"/>
      <c r="C66" s="269"/>
      <c r="D66" s="270"/>
      <c r="E66" s="270"/>
      <c r="F66" s="270"/>
      <c r="G66" s="270"/>
      <c r="H66" s="270"/>
      <c r="I66" s="271"/>
      <c r="J66" s="272"/>
      <c r="K66" s="15"/>
    </row>
    <row r="67" spans="1:11" x14ac:dyDescent="0.3">
      <c r="A67" s="15"/>
      <c r="C67" s="15"/>
      <c r="D67" s="35"/>
      <c r="E67" s="15"/>
      <c r="F67" s="15"/>
      <c r="G67" s="15"/>
      <c r="I67" s="15"/>
      <c r="J67" s="15"/>
      <c r="K67" s="15"/>
    </row>
    <row r="68" spans="1:11" x14ac:dyDescent="0.3">
      <c r="C68" s="82"/>
      <c r="E68" s="82"/>
    </row>
  </sheetData>
  <sheetProtection sheet="1" objects="1" scenarios="1"/>
  <mergeCells count="2">
    <mergeCell ref="C1:J1"/>
    <mergeCell ref="C66:J66"/>
  </mergeCells>
  <pageMargins left="0.95" right="0.45" top="0.75" bottom="0.75" header="0.3" footer="0.3"/>
  <pageSetup scale="66" orientation="portrait" horizontalDpi="4294967295" verticalDpi="4294967295" r:id="rId1"/>
  <headerFoot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D9A84-BBC1-4656-B16E-2008A0CF600F}">
  <dimension ref="B1:J95"/>
  <sheetViews>
    <sheetView zoomScaleNormal="100" workbookViewId="0">
      <selection activeCell="B1" sqref="B1"/>
    </sheetView>
  </sheetViews>
  <sheetFormatPr defaultRowHeight="14.4" x14ac:dyDescent="0.3"/>
  <cols>
    <col min="1" max="1" width="1.88671875" customWidth="1"/>
    <col min="2" max="2" width="5.109375" style="129" customWidth="1"/>
    <col min="3" max="3" width="44.33203125" customWidth="1"/>
    <col min="4" max="4" width="7.88671875" style="15" customWidth="1"/>
    <col min="5" max="5" width="16.88671875" customWidth="1"/>
    <col min="6" max="6" width="36.33203125" customWidth="1"/>
    <col min="7" max="7" width="15.109375" customWidth="1"/>
    <col min="8" max="8" width="12.88671875" customWidth="1"/>
  </cols>
  <sheetData>
    <row r="1" spans="2:8" ht="17.399999999999999" x14ac:dyDescent="0.3">
      <c r="C1" s="256" t="s">
        <v>152</v>
      </c>
      <c r="D1" s="268"/>
      <c r="E1" s="268"/>
      <c r="F1" s="268"/>
      <c r="G1" s="91"/>
    </row>
    <row r="2" spans="2:8" ht="15.6" x14ac:dyDescent="0.3">
      <c r="C2" s="26"/>
      <c r="E2" s="15"/>
      <c r="F2" s="15"/>
      <c r="G2" s="15"/>
    </row>
    <row r="3" spans="2:8" ht="15.6" x14ac:dyDescent="0.3">
      <c r="C3" s="170" t="str">
        <f>'6. Balance Sheet'!D3</f>
        <v xml:space="preserve">Test date </v>
      </c>
      <c r="D3" s="26"/>
      <c r="E3" s="81" t="s">
        <v>104</v>
      </c>
      <c r="F3" s="170">
        <f>'5. Accrual Income Statement'!D2</f>
        <v>2021</v>
      </c>
    </row>
    <row r="4" spans="2:8" ht="15.6" x14ac:dyDescent="0.3">
      <c r="C4" s="147"/>
      <c r="D4" s="160" t="s">
        <v>206</v>
      </c>
      <c r="E4" s="147"/>
      <c r="F4" s="7"/>
    </row>
    <row r="5" spans="2:8" ht="15.6" x14ac:dyDescent="0.3">
      <c r="C5" s="160" t="s">
        <v>153</v>
      </c>
      <c r="D5" s="160" t="s">
        <v>207</v>
      </c>
      <c r="E5" s="147"/>
      <c r="F5" s="46" t="s">
        <v>99</v>
      </c>
      <c r="G5" s="137"/>
      <c r="H5" s="137"/>
    </row>
    <row r="6" spans="2:8" ht="15.6" x14ac:dyDescent="0.3">
      <c r="C6" s="160" t="s">
        <v>348</v>
      </c>
      <c r="D6" s="162" t="s">
        <v>204</v>
      </c>
      <c r="E6" s="8">
        <f>'5. Accrual Income Statement'!D14</f>
        <v>0</v>
      </c>
      <c r="F6" s="43" t="s">
        <v>353</v>
      </c>
      <c r="G6" s="137"/>
      <c r="H6" s="137"/>
    </row>
    <row r="7" spans="2:8" ht="15.6" x14ac:dyDescent="0.3">
      <c r="C7" s="147" t="s">
        <v>486</v>
      </c>
      <c r="D7" s="162" t="s">
        <v>203</v>
      </c>
      <c r="E7" s="163">
        <f>'5. Accrual Income Statement'!D68</f>
        <v>0</v>
      </c>
      <c r="F7" s="43"/>
      <c r="G7" s="69">
        <f>E6</f>
        <v>0</v>
      </c>
      <c r="H7" t="s">
        <v>342</v>
      </c>
    </row>
    <row r="8" spans="2:8" ht="15.6" x14ac:dyDescent="0.3">
      <c r="C8" s="147" t="s">
        <v>208</v>
      </c>
      <c r="D8" s="162" t="s">
        <v>203</v>
      </c>
      <c r="E8" s="8">
        <f>'5. Accrual Income Statement'!D84</f>
        <v>0</v>
      </c>
      <c r="F8" s="43" t="s">
        <v>201</v>
      </c>
      <c r="G8" s="69">
        <f>SUM(E7:E8)</f>
        <v>0</v>
      </c>
      <c r="H8" t="s">
        <v>349</v>
      </c>
    </row>
    <row r="9" spans="2:8" s="15" customFormat="1" ht="5.0999999999999996" customHeight="1" x14ac:dyDescent="0.3">
      <c r="B9" s="129"/>
      <c r="C9" s="147" t="s">
        <v>317</v>
      </c>
      <c r="D9" s="41"/>
      <c r="E9" s="164"/>
      <c r="F9" s="45"/>
    </row>
    <row r="10" spans="2:8" ht="15.6" x14ac:dyDescent="0.3">
      <c r="C10" s="160" t="s">
        <v>154</v>
      </c>
      <c r="D10" s="165"/>
      <c r="E10" s="166">
        <f>E6-E7-E8</f>
        <v>0</v>
      </c>
      <c r="F10" s="43"/>
      <c r="G10" s="69"/>
    </row>
    <row r="11" spans="2:8" ht="15.6" x14ac:dyDescent="0.3">
      <c r="C11" s="147"/>
      <c r="D11" s="41"/>
      <c r="E11" s="147"/>
      <c r="F11" s="45"/>
    </row>
    <row r="12" spans="2:8" ht="15.6" x14ac:dyDescent="0.3">
      <c r="C12" s="160" t="s">
        <v>347</v>
      </c>
      <c r="D12" s="165"/>
      <c r="E12" s="147"/>
      <c r="F12" s="45"/>
    </row>
    <row r="13" spans="2:8" ht="15.6" x14ac:dyDescent="0.3">
      <c r="C13" s="147" t="s">
        <v>157</v>
      </c>
      <c r="D13" s="162" t="s">
        <v>204</v>
      </c>
      <c r="E13" s="167">
        <v>0</v>
      </c>
      <c r="F13" s="43" t="s">
        <v>192</v>
      </c>
    </row>
    <row r="14" spans="2:8" s="106" customFormat="1" ht="15.6" x14ac:dyDescent="0.3">
      <c r="B14" s="129"/>
      <c r="C14" s="147" t="s">
        <v>205</v>
      </c>
      <c r="D14" s="162" t="s">
        <v>204</v>
      </c>
      <c r="E14" s="167">
        <v>0</v>
      </c>
      <c r="F14" s="43"/>
    </row>
    <row r="15" spans="2:8" s="106" customFormat="1" ht="15.6" x14ac:dyDescent="0.3">
      <c r="B15" s="129"/>
      <c r="C15" s="147" t="s">
        <v>158</v>
      </c>
      <c r="D15" s="162" t="s">
        <v>203</v>
      </c>
      <c r="E15" s="167">
        <v>0</v>
      </c>
      <c r="F15" s="43"/>
    </row>
    <row r="16" spans="2:8" ht="15.6" x14ac:dyDescent="0.3">
      <c r="C16" s="41" t="s">
        <v>178</v>
      </c>
      <c r="D16" s="162" t="s">
        <v>203</v>
      </c>
      <c r="E16" s="167">
        <v>0</v>
      </c>
      <c r="F16" s="43" t="s">
        <v>192</v>
      </c>
    </row>
    <row r="17" spans="2:7" s="15" customFormat="1" ht="5.0999999999999996" customHeight="1" x14ac:dyDescent="0.3">
      <c r="B17" s="129"/>
      <c r="C17" s="147" t="s">
        <v>317</v>
      </c>
      <c r="D17" s="41"/>
      <c r="E17" s="147"/>
      <c r="F17" s="45"/>
    </row>
    <row r="18" spans="2:7" ht="15.6" x14ac:dyDescent="0.3">
      <c r="C18" s="160" t="s">
        <v>155</v>
      </c>
      <c r="D18" s="41"/>
      <c r="E18" s="166">
        <f>E13+E14-E15-E16</f>
        <v>0</v>
      </c>
      <c r="F18" s="43"/>
    </row>
    <row r="19" spans="2:7" ht="15.6" x14ac:dyDescent="0.3">
      <c r="C19" s="147"/>
      <c r="D19" s="41"/>
      <c r="E19" s="147"/>
      <c r="F19" s="45"/>
    </row>
    <row r="20" spans="2:7" ht="15.6" x14ac:dyDescent="0.3">
      <c r="C20" s="160" t="s">
        <v>156</v>
      </c>
      <c r="D20" s="41"/>
      <c r="E20" s="147"/>
      <c r="F20" s="45" t="s">
        <v>303</v>
      </c>
    </row>
    <row r="21" spans="2:7" ht="15.6" x14ac:dyDescent="0.3">
      <c r="C21" s="147" t="s">
        <v>299</v>
      </c>
      <c r="D21" s="162" t="s">
        <v>204</v>
      </c>
      <c r="E21" s="167">
        <v>0</v>
      </c>
      <c r="F21" s="43"/>
    </row>
    <row r="22" spans="2:7" s="106" customFormat="1" ht="15.6" x14ac:dyDescent="0.3">
      <c r="B22" s="129"/>
      <c r="C22" s="160" t="s">
        <v>302</v>
      </c>
      <c r="D22" s="162" t="s">
        <v>203</v>
      </c>
      <c r="E22" s="47">
        <f>'6. Balance Sheet'!G36</f>
        <v>0</v>
      </c>
      <c r="F22" s="43" t="s">
        <v>246</v>
      </c>
    </row>
    <row r="23" spans="2:7" s="106" customFormat="1" ht="15.6" x14ac:dyDescent="0.3">
      <c r="B23" s="129"/>
      <c r="C23" s="147" t="s">
        <v>313</v>
      </c>
      <c r="D23" s="162" t="s">
        <v>204</v>
      </c>
      <c r="E23" s="167">
        <v>0</v>
      </c>
      <c r="F23" s="43"/>
    </row>
    <row r="24" spans="2:7" s="106" customFormat="1" ht="15.6" x14ac:dyDescent="0.3">
      <c r="B24" s="129"/>
      <c r="C24" s="160" t="s">
        <v>314</v>
      </c>
      <c r="D24" s="168" t="s">
        <v>203</v>
      </c>
      <c r="E24" s="47">
        <f>'6. Balance Sheet'!G37</f>
        <v>0</v>
      </c>
      <c r="F24" s="43" t="s">
        <v>246</v>
      </c>
    </row>
    <row r="25" spans="2:7" ht="15.6" x14ac:dyDescent="0.3">
      <c r="C25" s="89" t="s">
        <v>300</v>
      </c>
      <c r="D25" s="162" t="s">
        <v>204</v>
      </c>
      <c r="E25" s="167">
        <v>0</v>
      </c>
      <c r="F25" s="43" t="s">
        <v>192</v>
      </c>
    </row>
    <row r="26" spans="2:7" s="137" customFormat="1" ht="15.6" x14ac:dyDescent="0.3">
      <c r="C26" s="13" t="s">
        <v>301</v>
      </c>
      <c r="D26" s="168" t="s">
        <v>203</v>
      </c>
      <c r="E26" s="167">
        <v>0</v>
      </c>
      <c r="F26" s="43" t="s">
        <v>192</v>
      </c>
    </row>
    <row r="27" spans="2:7" ht="5.0999999999999996" customHeight="1" x14ac:dyDescent="0.3">
      <c r="C27" s="147" t="s">
        <v>317</v>
      </c>
      <c r="D27" s="162"/>
      <c r="E27" s="147"/>
      <c r="F27" s="45"/>
    </row>
    <row r="28" spans="2:7" ht="15.6" x14ac:dyDescent="0.3">
      <c r="C28" s="160" t="s">
        <v>159</v>
      </c>
      <c r="D28" s="41"/>
      <c r="E28" s="166">
        <f>E21-E22+E23-E24+E25-E26</f>
        <v>0</v>
      </c>
      <c r="F28" s="43"/>
    </row>
    <row r="29" spans="2:7" ht="15.6" x14ac:dyDescent="0.3">
      <c r="C29" s="147"/>
      <c r="D29" s="41"/>
      <c r="E29" s="164"/>
      <c r="F29" s="45"/>
    </row>
    <row r="30" spans="2:7" ht="5.0999999999999996" customHeight="1" x14ac:dyDescent="0.3">
      <c r="C30" s="147" t="s">
        <v>317</v>
      </c>
      <c r="D30" s="41"/>
      <c r="E30" s="147"/>
      <c r="F30" s="45"/>
    </row>
    <row r="31" spans="2:7" ht="15.6" x14ac:dyDescent="0.3">
      <c r="C31" s="160" t="s">
        <v>209</v>
      </c>
      <c r="D31" s="41"/>
      <c r="E31" s="147"/>
      <c r="F31" s="45"/>
    </row>
    <row r="32" spans="2:7" s="104" customFormat="1" ht="15.6" x14ac:dyDescent="0.3">
      <c r="B32" s="129"/>
      <c r="C32" s="7" t="s">
        <v>162</v>
      </c>
      <c r="D32" s="162" t="s">
        <v>204</v>
      </c>
      <c r="E32" s="167">
        <v>0</v>
      </c>
      <c r="F32" s="43" t="s">
        <v>192</v>
      </c>
      <c r="G32" s="180" t="s">
        <v>355</v>
      </c>
    </row>
    <row r="33" spans="2:10" s="104" customFormat="1" ht="15.6" x14ac:dyDescent="0.3">
      <c r="B33" s="129"/>
      <c r="C33" s="160" t="s">
        <v>161</v>
      </c>
      <c r="D33" s="162" t="s">
        <v>203</v>
      </c>
      <c r="E33" s="167">
        <v>0</v>
      </c>
      <c r="F33" s="43" t="s">
        <v>421</v>
      </c>
      <c r="G33" s="202">
        <f>'5. Accrual Income Statement'!D87</f>
        <v>0</v>
      </c>
      <c r="H33" s="147" t="s">
        <v>354</v>
      </c>
    </row>
    <row r="34" spans="2:10" s="104" customFormat="1" ht="15.6" x14ac:dyDescent="0.3">
      <c r="B34" s="129"/>
      <c r="C34" s="160" t="s">
        <v>202</v>
      </c>
      <c r="D34" s="41"/>
      <c r="E34" s="166">
        <f>E32-E33</f>
        <v>0</v>
      </c>
      <c r="F34" s="43"/>
    </row>
    <row r="35" spans="2:10" s="104" customFormat="1" ht="15.6" x14ac:dyDescent="0.3">
      <c r="B35" s="129"/>
      <c r="C35" s="147" t="s">
        <v>317</v>
      </c>
      <c r="D35" s="41"/>
      <c r="E35" s="147"/>
      <c r="F35" s="45"/>
    </row>
    <row r="36" spans="2:10" ht="15.6" x14ac:dyDescent="0.3">
      <c r="C36" s="7" t="s">
        <v>356</v>
      </c>
      <c r="D36" s="162" t="s">
        <v>204</v>
      </c>
      <c r="E36" s="11">
        <f>E6+E13+E21+E32</f>
        <v>0</v>
      </c>
      <c r="F36" s="43"/>
    </row>
    <row r="37" spans="2:10" ht="15.6" x14ac:dyDescent="0.3">
      <c r="C37" s="160" t="s">
        <v>357</v>
      </c>
      <c r="D37" s="162" t="s">
        <v>203</v>
      </c>
      <c r="E37" s="11">
        <f>E7+E16+E25+E33</f>
        <v>0</v>
      </c>
      <c r="F37" s="43"/>
    </row>
    <row r="38" spans="2:10" s="15" customFormat="1" ht="5.0999999999999996" customHeight="1" x14ac:dyDescent="0.3">
      <c r="B38" s="129"/>
      <c r="C38" s="147" t="s">
        <v>317</v>
      </c>
      <c r="D38" s="41"/>
      <c r="E38" s="17"/>
      <c r="F38" s="45"/>
    </row>
    <row r="39" spans="2:10" ht="15.6" x14ac:dyDescent="0.3">
      <c r="C39" s="160" t="s">
        <v>160</v>
      </c>
      <c r="D39" s="41"/>
      <c r="E39" s="86">
        <f>E36-E37</f>
        <v>0</v>
      </c>
      <c r="F39" s="43" t="s">
        <v>358</v>
      </c>
    </row>
    <row r="40" spans="2:10" s="137" customFormat="1" x14ac:dyDescent="0.3">
      <c r="C40" s="181"/>
      <c r="D40" s="181"/>
      <c r="E40" s="181"/>
      <c r="F40" s="181"/>
    </row>
    <row r="41" spans="2:10" ht="15.6" x14ac:dyDescent="0.3">
      <c r="B41" s="137"/>
      <c r="C41" s="249" t="s">
        <v>307</v>
      </c>
      <c r="D41" s="249"/>
      <c r="E41" s="249"/>
      <c r="F41" s="249"/>
      <c r="G41" s="137"/>
      <c r="H41" s="137"/>
      <c r="I41" s="137"/>
      <c r="J41" s="137"/>
    </row>
    <row r="42" spans="2:10" ht="15.6" x14ac:dyDescent="0.3">
      <c r="B42" s="137"/>
      <c r="C42" s="7" t="s">
        <v>247</v>
      </c>
      <c r="D42" s="171">
        <f>F3</f>
        <v>2021</v>
      </c>
      <c r="F42" s="101"/>
      <c r="G42" s="137"/>
      <c r="H42" s="137"/>
      <c r="I42" s="137"/>
      <c r="J42" s="137"/>
    </row>
    <row r="43" spans="2:10" ht="15.6" x14ac:dyDescent="0.3">
      <c r="B43" s="137"/>
      <c r="C43" s="7"/>
      <c r="D43" s="101"/>
      <c r="E43" s="101"/>
      <c r="F43" s="46" t="s">
        <v>99</v>
      </c>
      <c r="G43" s="137"/>
      <c r="H43" s="137"/>
      <c r="I43" s="137"/>
      <c r="J43" s="137"/>
    </row>
    <row r="44" spans="2:10" ht="15.6" x14ac:dyDescent="0.3">
      <c r="B44" s="137"/>
      <c r="C44" s="7" t="s">
        <v>248</v>
      </c>
      <c r="D44" s="101"/>
      <c r="E44" s="101"/>
      <c r="F44" s="182" t="s">
        <v>310</v>
      </c>
      <c r="G44" s="137"/>
      <c r="H44" s="137"/>
      <c r="I44" s="137"/>
      <c r="J44" s="137"/>
    </row>
    <row r="45" spans="2:10" ht="15.6" x14ac:dyDescent="0.3">
      <c r="B45" s="137"/>
      <c r="C45" s="7" t="s">
        <v>249</v>
      </c>
      <c r="D45" s="101"/>
      <c r="E45" s="101"/>
      <c r="F45" s="182" t="s">
        <v>330</v>
      </c>
      <c r="G45" s="137"/>
      <c r="H45" s="137"/>
      <c r="I45" s="137"/>
      <c r="J45" s="137"/>
    </row>
    <row r="46" spans="2:10" ht="15.6" x14ac:dyDescent="0.3">
      <c r="B46" s="137"/>
      <c r="C46" s="101" t="s">
        <v>311</v>
      </c>
      <c r="D46" s="101"/>
      <c r="E46" s="159">
        <f>'2. Part II Farm Expenses'!E18+'3. AccrualAdjustmentsData'!H61</f>
        <v>0</v>
      </c>
      <c r="F46" s="43"/>
      <c r="G46" s="137"/>
      <c r="H46" s="137"/>
      <c r="I46" s="137"/>
      <c r="J46" s="137"/>
    </row>
    <row r="47" spans="2:10" ht="15.6" x14ac:dyDescent="0.3">
      <c r="B47" s="137"/>
      <c r="C47" s="101" t="s">
        <v>309</v>
      </c>
      <c r="D47" s="101"/>
      <c r="E47" s="159">
        <f>'2. Part II Farm Expenses'!E19+'3. AccrualAdjustmentsData'!H62</f>
        <v>0</v>
      </c>
      <c r="F47" s="152"/>
      <c r="G47" s="137"/>
      <c r="H47" s="137"/>
      <c r="I47" s="137"/>
      <c r="J47" s="137"/>
    </row>
    <row r="48" spans="2:10" ht="15.6" x14ac:dyDescent="0.3">
      <c r="B48" s="137"/>
      <c r="C48" s="101" t="s">
        <v>250</v>
      </c>
      <c r="D48" s="101"/>
      <c r="E48" s="153">
        <v>0</v>
      </c>
      <c r="F48" s="152"/>
      <c r="G48" s="137"/>
      <c r="H48" s="137"/>
      <c r="I48" s="137"/>
      <c r="J48" s="137"/>
    </row>
    <row r="49" spans="2:10" ht="15.6" x14ac:dyDescent="0.3">
      <c r="B49" s="137"/>
      <c r="C49" s="154" t="s">
        <v>251</v>
      </c>
      <c r="D49" s="154"/>
      <c r="E49" s="150">
        <f>SUM(E46:E48)</f>
        <v>0</v>
      </c>
      <c r="F49" s="43"/>
      <c r="G49" s="137"/>
      <c r="H49" s="137"/>
      <c r="I49" s="137"/>
      <c r="J49" s="137"/>
    </row>
    <row r="50" spans="2:10" ht="15.6" x14ac:dyDescent="0.3">
      <c r="B50" s="137"/>
      <c r="C50" s="101"/>
      <c r="D50" s="101"/>
      <c r="E50" s="151"/>
      <c r="F50" s="101"/>
      <c r="G50" s="137"/>
      <c r="H50" s="137"/>
      <c r="I50" s="137"/>
      <c r="J50" s="137"/>
    </row>
    <row r="51" spans="2:10" ht="15.6" x14ac:dyDescent="0.3">
      <c r="B51" s="137"/>
      <c r="C51" s="154" t="s">
        <v>252</v>
      </c>
      <c r="D51" s="101"/>
      <c r="E51" s="155"/>
      <c r="F51" s="101"/>
      <c r="G51" s="137"/>
      <c r="H51" s="137"/>
      <c r="I51" s="137"/>
      <c r="J51" s="137"/>
    </row>
    <row r="52" spans="2:10" ht="15.6" x14ac:dyDescent="0.3">
      <c r="B52" s="137"/>
      <c r="C52" s="101" t="s">
        <v>312</v>
      </c>
      <c r="D52" s="101"/>
      <c r="E52" s="153">
        <v>0</v>
      </c>
      <c r="F52" s="101"/>
      <c r="G52" s="137"/>
      <c r="H52" s="137"/>
      <c r="I52" s="137"/>
      <c r="J52" s="137"/>
    </row>
    <row r="53" spans="2:10" ht="15.6" x14ac:dyDescent="0.3">
      <c r="B53" s="137"/>
      <c r="C53" s="101" t="s">
        <v>253</v>
      </c>
      <c r="D53" s="101"/>
      <c r="E53" s="153">
        <v>0</v>
      </c>
      <c r="F53" s="101"/>
      <c r="G53" s="137"/>
      <c r="H53" s="137"/>
      <c r="I53" s="137"/>
      <c r="J53" s="137"/>
    </row>
    <row r="54" spans="2:10" ht="15.6" x14ac:dyDescent="0.3">
      <c r="B54" s="137"/>
      <c r="C54" s="101" t="s">
        <v>308</v>
      </c>
      <c r="D54" s="101"/>
      <c r="E54" s="153">
        <v>0</v>
      </c>
      <c r="F54" s="101"/>
      <c r="G54" s="137"/>
      <c r="H54" s="137"/>
      <c r="I54" s="137"/>
      <c r="J54" s="137"/>
    </row>
    <row r="55" spans="2:10" ht="15.6" x14ac:dyDescent="0.3">
      <c r="B55" s="137"/>
      <c r="C55" s="154" t="s">
        <v>254</v>
      </c>
      <c r="D55" s="101"/>
      <c r="E55" s="150">
        <f>SUM(E52:E54)</f>
        <v>0</v>
      </c>
      <c r="F55" s="43"/>
      <c r="G55" s="137"/>
      <c r="H55" s="137"/>
      <c r="I55" s="137"/>
      <c r="J55" s="137"/>
    </row>
    <row r="56" spans="2:10" ht="15.6" x14ac:dyDescent="0.3">
      <c r="B56" s="137"/>
      <c r="C56" s="101"/>
      <c r="D56" s="101"/>
      <c r="E56" s="3"/>
      <c r="F56" s="101"/>
      <c r="G56" s="137"/>
      <c r="H56" s="137"/>
      <c r="I56" s="137"/>
      <c r="J56" s="137"/>
    </row>
    <row r="57" spans="2:10" ht="15.6" x14ac:dyDescent="0.3">
      <c r="B57" s="137"/>
      <c r="C57" s="7" t="s">
        <v>329</v>
      </c>
      <c r="D57" s="101"/>
      <c r="E57" s="150">
        <f>E49+E55</f>
        <v>0</v>
      </c>
      <c r="F57" s="43" t="s">
        <v>315</v>
      </c>
      <c r="G57" s="137"/>
      <c r="H57" s="137"/>
      <c r="I57" s="137"/>
      <c r="J57" s="137"/>
    </row>
    <row r="58" spans="2:10" ht="15.6" x14ac:dyDescent="0.3">
      <c r="B58" s="137"/>
      <c r="C58" s="147" t="s">
        <v>305</v>
      </c>
      <c r="D58" s="101"/>
      <c r="E58" s="101"/>
      <c r="F58" s="101"/>
      <c r="G58" s="137"/>
      <c r="H58" s="137"/>
      <c r="I58" s="137"/>
      <c r="J58" s="137"/>
    </row>
    <row r="59" spans="2:10" ht="15.6" x14ac:dyDescent="0.3">
      <c r="B59" s="137"/>
      <c r="C59" s="1" t="s">
        <v>255</v>
      </c>
      <c r="D59" s="3"/>
      <c r="E59" s="3"/>
      <c r="F59" s="3"/>
      <c r="G59" s="137"/>
      <c r="H59" s="137"/>
      <c r="I59" s="137"/>
      <c r="J59" s="137"/>
    </row>
    <row r="60" spans="2:10" ht="15.6" x14ac:dyDescent="0.3">
      <c r="B60" s="137"/>
      <c r="C60" s="1"/>
      <c r="D60" s="3"/>
      <c r="E60" s="3"/>
      <c r="F60" s="3"/>
      <c r="G60" s="137"/>
      <c r="H60" s="137"/>
      <c r="I60" s="137"/>
      <c r="J60" s="137"/>
    </row>
    <row r="61" spans="2:10" ht="15.6" x14ac:dyDescent="0.3">
      <c r="B61" s="137"/>
      <c r="C61" s="154" t="s">
        <v>256</v>
      </c>
      <c r="D61" s="101"/>
      <c r="E61" s="101"/>
      <c r="F61" s="101"/>
      <c r="G61" s="137"/>
      <c r="H61" s="137"/>
      <c r="I61" s="137"/>
      <c r="J61" s="137"/>
    </row>
    <row r="62" spans="2:10" s="137" customFormat="1" ht="15.6" x14ac:dyDescent="0.3">
      <c r="C62" s="160" t="s">
        <v>306</v>
      </c>
      <c r="D62" s="101"/>
      <c r="E62" s="161">
        <f>E34</f>
        <v>0</v>
      </c>
      <c r="F62" s="101" t="s">
        <v>325</v>
      </c>
    </row>
    <row r="63" spans="2:10" ht="15.6" x14ac:dyDescent="0.3">
      <c r="B63" s="137"/>
      <c r="C63" s="101" t="s">
        <v>257</v>
      </c>
      <c r="D63" s="101" t="s">
        <v>271</v>
      </c>
      <c r="E63" s="153">
        <v>0</v>
      </c>
      <c r="F63" s="101"/>
      <c r="G63" s="137"/>
      <c r="H63" s="137"/>
      <c r="I63" s="137"/>
      <c r="J63" s="137"/>
    </row>
    <row r="64" spans="2:10" ht="15.6" x14ac:dyDescent="0.3">
      <c r="B64" s="137"/>
      <c r="C64" s="101" t="s">
        <v>258</v>
      </c>
      <c r="D64" s="101" t="s">
        <v>270</v>
      </c>
      <c r="E64" s="153">
        <v>0</v>
      </c>
      <c r="F64" s="101"/>
      <c r="G64" s="137"/>
      <c r="H64" s="137"/>
      <c r="I64" s="137"/>
      <c r="J64" s="137"/>
    </row>
    <row r="65" spans="2:10" ht="15.6" x14ac:dyDescent="0.3">
      <c r="B65" s="137"/>
      <c r="C65" s="154" t="s">
        <v>259</v>
      </c>
      <c r="D65" s="101"/>
      <c r="E65" s="183">
        <f>E62+E63-E64</f>
        <v>0</v>
      </c>
      <c r="F65" s="101"/>
      <c r="G65" s="137"/>
      <c r="H65" s="137"/>
      <c r="I65" s="137"/>
      <c r="J65" s="137"/>
    </row>
    <row r="66" spans="2:10" ht="15.6" x14ac:dyDescent="0.3">
      <c r="B66" s="137"/>
      <c r="C66" s="17" t="s">
        <v>260</v>
      </c>
      <c r="D66" s="101"/>
      <c r="E66" s="159">
        <f>'5. Accrual Income Statement'!D84</f>
        <v>0</v>
      </c>
      <c r="F66" s="101"/>
      <c r="G66" s="137"/>
      <c r="H66" s="137"/>
      <c r="I66" s="137"/>
      <c r="J66" s="137"/>
    </row>
    <row r="67" spans="2:10" ht="15.6" x14ac:dyDescent="0.3">
      <c r="B67" s="137"/>
      <c r="C67" s="7" t="s">
        <v>297</v>
      </c>
      <c r="D67" s="101"/>
      <c r="E67" s="173">
        <f>E65+E66</f>
        <v>0</v>
      </c>
      <c r="F67" s="101"/>
      <c r="G67" s="137"/>
      <c r="H67" s="137"/>
      <c r="I67" s="137"/>
      <c r="J67" s="137"/>
    </row>
    <row r="68" spans="2:10" ht="15.6" x14ac:dyDescent="0.3">
      <c r="B68" s="137"/>
      <c r="C68" s="7"/>
      <c r="D68" s="101"/>
      <c r="E68" s="150"/>
      <c r="F68" s="101"/>
      <c r="G68" s="137"/>
      <c r="H68" s="137"/>
      <c r="I68" s="137"/>
      <c r="J68" s="137"/>
    </row>
    <row r="69" spans="2:10" ht="15.6" x14ac:dyDescent="0.3">
      <c r="B69" s="137"/>
      <c r="C69" s="1" t="s">
        <v>261</v>
      </c>
      <c r="D69" s="101"/>
      <c r="E69" s="159">
        <f>'5. Accrual Income Statement'!D96</f>
        <v>0</v>
      </c>
      <c r="F69" s="101"/>
      <c r="G69" s="17" t="s">
        <v>324</v>
      </c>
      <c r="H69" s="85"/>
      <c r="I69" s="137"/>
      <c r="J69" s="137"/>
    </row>
    <row r="70" spans="2:10" ht="15.6" x14ac:dyDescent="0.3">
      <c r="B70" s="137"/>
      <c r="C70" s="3" t="s">
        <v>8</v>
      </c>
      <c r="D70" s="101"/>
      <c r="E70" s="159">
        <f>'5. Accrual Income Statement'!D71</f>
        <v>0</v>
      </c>
      <c r="F70" s="101" t="s">
        <v>304</v>
      </c>
      <c r="G70" s="185">
        <f>E69-E70-E71</f>
        <v>0</v>
      </c>
      <c r="H70" s="85" t="s">
        <v>328</v>
      </c>
      <c r="I70" s="137"/>
      <c r="J70" s="137"/>
    </row>
    <row r="71" spans="2:10" ht="15.6" x14ac:dyDescent="0.3">
      <c r="B71" s="137"/>
      <c r="C71" s="3" t="s">
        <v>262</v>
      </c>
      <c r="D71" s="3"/>
      <c r="E71" s="159">
        <f>'5. Accrual Income Statement'!D79+'5. Accrual Income Statement'!D81+'5. Accrual Income Statement'!D44+'5. Accrual Income Statement'!D45</f>
        <v>0</v>
      </c>
      <c r="F71" s="3"/>
      <c r="I71" s="137"/>
      <c r="J71" s="137"/>
    </row>
    <row r="72" spans="2:10" ht="15.6" x14ac:dyDescent="0.3">
      <c r="B72" s="137"/>
      <c r="C72" s="1"/>
      <c r="D72" s="3"/>
      <c r="E72" s="158"/>
      <c r="F72" s="3"/>
      <c r="G72" s="137"/>
      <c r="H72" s="137"/>
      <c r="I72" s="137"/>
      <c r="J72" s="137"/>
    </row>
    <row r="73" spans="2:10" ht="15.6" x14ac:dyDescent="0.3">
      <c r="B73" s="137"/>
      <c r="C73" s="154" t="s">
        <v>263</v>
      </c>
      <c r="D73" s="3"/>
      <c r="E73" s="3"/>
      <c r="F73" s="3"/>
      <c r="G73" s="137"/>
      <c r="H73" s="137"/>
      <c r="I73" s="137"/>
      <c r="J73" s="137"/>
    </row>
    <row r="74" spans="2:10" ht="15.6" x14ac:dyDescent="0.3">
      <c r="B74" s="137"/>
      <c r="C74" s="3" t="s">
        <v>264</v>
      </c>
      <c r="D74" s="3"/>
      <c r="E74" s="174">
        <f>E67</f>
        <v>0</v>
      </c>
      <c r="F74" s="43" t="s">
        <v>316</v>
      </c>
      <c r="G74" s="137"/>
      <c r="H74" s="137"/>
      <c r="I74" s="137"/>
      <c r="J74" s="137"/>
    </row>
    <row r="75" spans="2:10" ht="15.6" x14ac:dyDescent="0.3">
      <c r="B75" s="137"/>
      <c r="C75" s="3" t="s">
        <v>265</v>
      </c>
      <c r="D75" s="3"/>
      <c r="E75" s="174">
        <f>E69</f>
        <v>0</v>
      </c>
      <c r="F75" s="3"/>
      <c r="G75" s="137"/>
      <c r="H75" s="137"/>
      <c r="I75" s="137"/>
      <c r="J75" s="137"/>
    </row>
    <row r="76" spans="2:10" ht="15.6" x14ac:dyDescent="0.3">
      <c r="B76" s="137"/>
      <c r="C76" s="3" t="s">
        <v>8</v>
      </c>
      <c r="D76" s="3"/>
      <c r="E76" s="174">
        <f>E70</f>
        <v>0</v>
      </c>
      <c r="F76" s="3"/>
      <c r="G76" s="137"/>
      <c r="H76" s="137"/>
      <c r="I76" s="137"/>
      <c r="J76" s="137"/>
    </row>
    <row r="77" spans="2:10" ht="15.6" x14ac:dyDescent="0.3">
      <c r="B77" s="137"/>
      <c r="C77" s="3" t="s">
        <v>15</v>
      </c>
      <c r="D77" s="3"/>
      <c r="E77" s="174">
        <f>E71</f>
        <v>0</v>
      </c>
      <c r="F77" s="3"/>
      <c r="G77" s="137"/>
      <c r="H77" s="137"/>
      <c r="I77" s="137"/>
      <c r="J77" s="137"/>
    </row>
    <row r="78" spans="2:10" ht="15.6" x14ac:dyDescent="0.3">
      <c r="B78" s="137"/>
      <c r="C78" s="1" t="s">
        <v>266</v>
      </c>
      <c r="D78" s="3"/>
      <c r="E78" s="175">
        <f>SUM(E74:E77)</f>
        <v>0</v>
      </c>
      <c r="F78" s="43" t="s">
        <v>315</v>
      </c>
      <c r="G78" s="137"/>
      <c r="H78" s="137"/>
      <c r="I78" s="137"/>
      <c r="J78" s="137"/>
    </row>
    <row r="79" spans="2:10" ht="15.6" x14ac:dyDescent="0.3">
      <c r="B79" s="137"/>
      <c r="C79" s="1"/>
      <c r="D79" s="3"/>
      <c r="E79" s="157"/>
      <c r="F79" s="1"/>
      <c r="G79" s="137"/>
      <c r="H79" s="137"/>
      <c r="I79" s="137"/>
      <c r="J79" s="137"/>
    </row>
    <row r="80" spans="2:10" ht="15.6" x14ac:dyDescent="0.3">
      <c r="B80" s="137"/>
      <c r="C80" s="7" t="s">
        <v>267</v>
      </c>
      <c r="D80" s="3"/>
      <c r="E80" s="3"/>
      <c r="F80" s="3"/>
      <c r="G80" s="137"/>
      <c r="H80" s="137"/>
      <c r="I80" s="137"/>
      <c r="J80" s="137"/>
    </row>
    <row r="81" spans="2:10" ht="15.6" x14ac:dyDescent="0.3">
      <c r="B81" s="137"/>
      <c r="C81" s="1" t="s">
        <v>268</v>
      </c>
      <c r="D81" s="3"/>
      <c r="E81" s="157">
        <f>E52</f>
        <v>0</v>
      </c>
      <c r="F81" s="43" t="s">
        <v>315</v>
      </c>
      <c r="G81" s="137"/>
      <c r="H81" s="137"/>
      <c r="I81" s="137"/>
      <c r="J81" s="137"/>
    </row>
    <row r="82" spans="2:10" ht="15.6" x14ac:dyDescent="0.3">
      <c r="B82" s="137"/>
      <c r="C82" s="147" t="s">
        <v>317</v>
      </c>
      <c r="D82" s="3"/>
      <c r="E82" s="156"/>
      <c r="F82" s="3"/>
      <c r="G82" s="137"/>
      <c r="H82" s="137"/>
      <c r="I82" s="137"/>
      <c r="J82" s="137"/>
    </row>
    <row r="83" spans="2:10" ht="15.6" x14ac:dyDescent="0.3">
      <c r="B83" s="137"/>
      <c r="C83" s="1" t="s">
        <v>169</v>
      </c>
      <c r="E83" s="172">
        <f>IF(E81=0,0,E81/E78)</f>
        <v>0</v>
      </c>
      <c r="F83" s="3"/>
      <c r="G83" s="137"/>
      <c r="H83" s="137"/>
      <c r="I83" s="137"/>
      <c r="J83" s="137"/>
    </row>
    <row r="84" spans="2:10" ht="15.6" x14ac:dyDescent="0.3">
      <c r="B84" s="137"/>
      <c r="C84" s="112" t="s">
        <v>288</v>
      </c>
      <c r="D84" s="3"/>
      <c r="E84" s="3"/>
      <c r="F84" s="3"/>
      <c r="G84" s="137"/>
      <c r="H84" s="137"/>
      <c r="I84" s="137"/>
      <c r="J84" s="137"/>
    </row>
    <row r="85" spans="2:10" s="137" customFormat="1" ht="15.6" x14ac:dyDescent="0.3">
      <c r="C85" s="112" t="s">
        <v>289</v>
      </c>
      <c r="D85" s="3"/>
      <c r="E85" s="3"/>
      <c r="F85" s="3"/>
    </row>
    <row r="86" spans="2:10" s="137" customFormat="1" ht="15.6" x14ac:dyDescent="0.3">
      <c r="C86" s="112"/>
      <c r="D86" s="3"/>
      <c r="E86" s="3"/>
      <c r="F86" s="3"/>
    </row>
    <row r="87" spans="2:10" ht="15.6" x14ac:dyDescent="0.3">
      <c r="B87" s="137"/>
      <c r="C87" s="25" t="s">
        <v>292</v>
      </c>
      <c r="D87" s="137"/>
      <c r="E87" s="137"/>
      <c r="F87" s="137"/>
      <c r="G87" s="137"/>
      <c r="H87" s="137"/>
      <c r="I87" s="137"/>
      <c r="J87" s="137"/>
    </row>
    <row r="88" spans="2:10" ht="15.6" x14ac:dyDescent="0.3">
      <c r="B88" s="137"/>
      <c r="C88" s="17" t="s">
        <v>293</v>
      </c>
      <c r="D88" s="17"/>
      <c r="E88" s="169">
        <f>E78</f>
        <v>0</v>
      </c>
      <c r="F88" s="137"/>
      <c r="G88" s="137"/>
      <c r="H88" s="137"/>
      <c r="I88" s="137"/>
      <c r="J88" s="137"/>
    </row>
    <row r="89" spans="2:10" ht="15.6" x14ac:dyDescent="0.3">
      <c r="B89" s="137"/>
      <c r="C89" s="17" t="s">
        <v>294</v>
      </c>
      <c r="D89" s="17"/>
      <c r="E89" s="169">
        <f>E81</f>
        <v>0</v>
      </c>
      <c r="F89" s="137"/>
      <c r="G89" s="137"/>
      <c r="H89" s="137"/>
      <c r="I89" s="137"/>
      <c r="J89" s="137"/>
    </row>
    <row r="90" spans="2:10" ht="15.6" x14ac:dyDescent="0.3">
      <c r="B90" s="137"/>
      <c r="C90" s="7" t="s">
        <v>295</v>
      </c>
      <c r="D90" s="7"/>
      <c r="E90" s="189">
        <f>E88-E89</f>
        <v>0</v>
      </c>
      <c r="F90" s="137"/>
      <c r="G90" s="137"/>
      <c r="H90" s="137"/>
      <c r="I90" s="137"/>
      <c r="J90" s="137"/>
    </row>
    <row r="91" spans="2:10" ht="15.6" x14ac:dyDescent="0.3">
      <c r="B91" s="137"/>
      <c r="C91" s="17" t="s">
        <v>296</v>
      </c>
      <c r="D91" s="17"/>
      <c r="E91" s="153">
        <v>0</v>
      </c>
      <c r="F91" s="43" t="s">
        <v>333</v>
      </c>
      <c r="G91" s="137"/>
      <c r="H91" s="137"/>
      <c r="I91" s="137"/>
      <c r="J91" s="137"/>
    </row>
    <row r="92" spans="2:10" s="137" customFormat="1" ht="15.6" x14ac:dyDescent="0.3">
      <c r="C92" s="17"/>
      <c r="D92" s="17"/>
      <c r="E92" s="190"/>
      <c r="F92" s="90"/>
    </row>
    <row r="93" spans="2:10" ht="15.6" x14ac:dyDescent="0.3">
      <c r="B93" s="137"/>
      <c r="C93" s="25" t="s">
        <v>269</v>
      </c>
      <c r="D93" s="137"/>
      <c r="E93" s="114">
        <f>IF(E91=0,0,E90/E91)</f>
        <v>0</v>
      </c>
      <c r="F93" s="137"/>
      <c r="G93" s="137"/>
      <c r="H93" s="137"/>
      <c r="I93" s="137"/>
      <c r="J93" s="137"/>
    </row>
    <row r="94" spans="2:10" x14ac:dyDescent="0.3">
      <c r="C94" s="112" t="s">
        <v>276</v>
      </c>
    </row>
    <row r="95" spans="2:10" x14ac:dyDescent="0.3">
      <c r="C95" s="112" t="s">
        <v>275</v>
      </c>
    </row>
  </sheetData>
  <sheetProtection sheet="1" objects="1" scenarios="1"/>
  <mergeCells count="2">
    <mergeCell ref="C1:F1"/>
    <mergeCell ref="C41:F41"/>
  </mergeCells>
  <pageMargins left="0.7" right="0.7" top="0.75" bottom="0.75" header="0.3" footer="0.3"/>
  <pageSetup scale="75" orientation="portrait" horizontalDpi="4294967295" verticalDpi="4294967295" r:id="rId1"/>
  <headerFooter>
    <oddFooter>&amp;L&amp;F&amp;R&amp;A
Page &amp;P of &amp;N</oddFooter>
  </headerFooter>
  <rowBreaks count="1" manualBreakCount="1">
    <brk id="40" min="2" max="5" man="1"/>
  </rowBreaks>
  <ignoredErrors>
    <ignoredError sqref="E66" formula="1"/>
    <ignoredError sqref="E88 E90 E93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BE2A-B1B5-4446-AB71-5A5E10E17843}">
  <sheetPr>
    <pageSetUpPr fitToPage="1"/>
  </sheetPr>
  <dimension ref="A1:K62"/>
  <sheetViews>
    <sheetView workbookViewId="0"/>
  </sheetViews>
  <sheetFormatPr defaultRowHeight="14.4" x14ac:dyDescent="0.3"/>
  <cols>
    <col min="1" max="1" width="8.33203125" customWidth="1"/>
    <col min="2" max="2" width="47.6640625" customWidth="1"/>
    <col min="3" max="3" width="11.88671875" customWidth="1"/>
    <col min="4" max="4" width="2.77734375" style="137" customWidth="1"/>
    <col min="5" max="5" width="11.44140625" customWidth="1"/>
    <col min="6" max="6" width="6.109375" customWidth="1"/>
    <col min="7" max="7" width="9.109375" customWidth="1"/>
    <col min="8" max="8" width="4.44140625" customWidth="1"/>
    <col min="9" max="9" width="16.5546875" customWidth="1"/>
    <col min="10" max="10" width="10.44140625" customWidth="1"/>
    <col min="11" max="11" width="12.6640625" customWidth="1"/>
    <col min="12" max="12" width="11.77734375" customWidth="1"/>
  </cols>
  <sheetData>
    <row r="1" spans="1:6" ht="15.6" x14ac:dyDescent="0.3">
      <c r="A1" s="40"/>
      <c r="B1" s="263" t="s">
        <v>447</v>
      </c>
      <c r="C1" s="268"/>
      <c r="D1" s="268"/>
      <c r="E1" s="268"/>
      <c r="F1" s="40"/>
    </row>
    <row r="2" spans="1:6" s="111" customFormat="1" ht="15.6" x14ac:dyDescent="0.3">
      <c r="A2" s="40"/>
      <c r="B2" s="81" t="str">
        <f>'7. Cash Flow &amp; Debt Pay Data'!C3</f>
        <v xml:space="preserve">Test date </v>
      </c>
      <c r="C2" s="81" t="s">
        <v>104</v>
      </c>
      <c r="D2" s="81"/>
      <c r="E2" s="148">
        <f>'7. Cash Flow &amp; Debt Pay Data'!F3</f>
        <v>2021</v>
      </c>
      <c r="F2" s="40"/>
    </row>
    <row r="3" spans="1:6" s="137" customFormat="1" ht="15.6" x14ac:dyDescent="0.3">
      <c r="A3" s="40"/>
      <c r="B3" s="81"/>
      <c r="C3" s="81"/>
      <c r="D3" s="81"/>
      <c r="E3" s="148"/>
      <c r="F3" s="40"/>
    </row>
    <row r="4" spans="1:6" ht="15.6" x14ac:dyDescent="0.3">
      <c r="A4" s="40"/>
      <c r="B4" s="81" t="s">
        <v>291</v>
      </c>
      <c r="C4" s="178">
        <f>'6. Balance Sheet'!E6</f>
        <v>44197</v>
      </c>
      <c r="D4" s="178"/>
      <c r="E4" s="178">
        <f>'6. Balance Sheet'!G6</f>
        <v>44561</v>
      </c>
      <c r="F4" s="40"/>
    </row>
    <row r="5" spans="1:6" s="111" customFormat="1" ht="15.6" x14ac:dyDescent="0.3">
      <c r="A5" s="40"/>
      <c r="C5" s="177" t="s">
        <v>75</v>
      </c>
      <c r="D5" s="177"/>
      <c r="E5" s="177" t="s">
        <v>76</v>
      </c>
      <c r="F5" s="40"/>
    </row>
    <row r="6" spans="1:6" ht="15.6" x14ac:dyDescent="0.3">
      <c r="A6" s="40"/>
      <c r="B6" s="81" t="s">
        <v>165</v>
      </c>
      <c r="C6" s="118"/>
      <c r="D6" s="118"/>
      <c r="E6" s="118"/>
      <c r="F6" s="40"/>
    </row>
    <row r="7" spans="1:6" ht="15.6" x14ac:dyDescent="0.3">
      <c r="A7" s="40"/>
      <c r="B7" s="81" t="s">
        <v>216</v>
      </c>
      <c r="C7" s="119">
        <f>'6. Balance Sheet'!E62</f>
        <v>0</v>
      </c>
      <c r="D7" s="119" t="s">
        <v>339</v>
      </c>
      <c r="E7" s="119">
        <f>'6. Balance Sheet'!G62</f>
        <v>0</v>
      </c>
      <c r="F7" s="119" t="s">
        <v>339</v>
      </c>
    </row>
    <row r="8" spans="1:6" ht="15.6" x14ac:dyDescent="0.3">
      <c r="A8" s="40"/>
      <c r="B8" s="112" t="s">
        <v>214</v>
      </c>
      <c r="C8" s="40"/>
      <c r="D8" s="40"/>
      <c r="E8" s="40"/>
      <c r="F8" s="40"/>
    </row>
    <row r="9" spans="1:6" ht="15.6" x14ac:dyDescent="0.3">
      <c r="A9" s="40"/>
      <c r="B9" s="40"/>
      <c r="C9" s="40"/>
      <c r="D9" s="40"/>
      <c r="E9" s="40"/>
      <c r="F9" s="40"/>
    </row>
    <row r="10" spans="1:6" ht="15.6" x14ac:dyDescent="0.3">
      <c r="A10" s="40"/>
      <c r="B10" s="81" t="s">
        <v>482</v>
      </c>
      <c r="C10" s="122">
        <f>IF($I$26=0,0,(('6. Balance Sheet'!E17-'6. Balance Sheet'!E42)/(I26)))</f>
        <v>0</v>
      </c>
      <c r="D10" s="119"/>
      <c r="E10" s="122">
        <f>IF($I$26=0,0,(('6. Balance Sheet'!G17-'6. Balance Sheet'!G42)/(I26)))</f>
        <v>0</v>
      </c>
      <c r="F10" s="119"/>
    </row>
    <row r="11" spans="1:6" s="111" customFormat="1" ht="15.6" x14ac:dyDescent="0.3">
      <c r="A11" s="40"/>
      <c r="B11" s="112" t="s">
        <v>290</v>
      </c>
      <c r="C11" s="40"/>
      <c r="D11" s="40"/>
      <c r="F11" s="40"/>
    </row>
    <row r="12" spans="1:6" ht="15.6" x14ac:dyDescent="0.3">
      <c r="A12" s="40"/>
      <c r="B12" s="40"/>
      <c r="C12" s="40"/>
      <c r="D12" s="40"/>
      <c r="E12" s="40"/>
      <c r="F12" s="40"/>
    </row>
    <row r="13" spans="1:6" ht="15.6" x14ac:dyDescent="0.3">
      <c r="A13" s="40"/>
      <c r="B13" s="81" t="s">
        <v>166</v>
      </c>
      <c r="C13" s="40"/>
      <c r="D13" s="40"/>
      <c r="E13" s="40"/>
      <c r="F13" s="40"/>
    </row>
    <row r="14" spans="1:6" ht="15.6" x14ac:dyDescent="0.3">
      <c r="A14" s="40"/>
      <c r="B14" s="81" t="s">
        <v>479</v>
      </c>
      <c r="C14" s="119">
        <f>'6. Balance Sheet'!E63</f>
        <v>0</v>
      </c>
      <c r="D14" s="119" t="s">
        <v>339</v>
      </c>
      <c r="E14" s="119">
        <f>'6. Balance Sheet'!G63</f>
        <v>0</v>
      </c>
      <c r="F14" s="119" t="s">
        <v>339</v>
      </c>
    </row>
    <row r="15" spans="1:6" s="107" customFormat="1" ht="15.6" x14ac:dyDescent="0.3">
      <c r="A15" s="40"/>
      <c r="B15" s="112" t="s">
        <v>213</v>
      </c>
      <c r="D15" s="137"/>
      <c r="E15" s="40"/>
      <c r="F15" s="40"/>
    </row>
    <row r="16" spans="1:6" ht="15.6" x14ac:dyDescent="0.3">
      <c r="A16" s="40"/>
      <c r="B16" s="40"/>
      <c r="C16" s="40"/>
      <c r="D16" s="40"/>
      <c r="E16" s="40"/>
      <c r="F16" s="40"/>
    </row>
    <row r="17" spans="1:11" ht="15.6" x14ac:dyDescent="0.3">
      <c r="A17" s="40"/>
      <c r="B17" s="81" t="s">
        <v>167</v>
      </c>
      <c r="C17" s="40"/>
      <c r="D17" s="40"/>
      <c r="E17" s="40"/>
      <c r="F17" s="40"/>
    </row>
    <row r="18" spans="1:11" ht="15.6" x14ac:dyDescent="0.3">
      <c r="A18" s="40"/>
      <c r="B18" s="81" t="s">
        <v>359</v>
      </c>
      <c r="C18" s="81"/>
      <c r="D18" s="81"/>
      <c r="E18" s="186">
        <f>IF(I26=0,0,('5. Accrual Income Statement'!D96-'5. Accrual Income Statement'!D87)/'6. Balance Sheet'!$I$57)</f>
        <v>0</v>
      </c>
      <c r="F18" s="40"/>
    </row>
    <row r="19" spans="1:11" ht="15.6" x14ac:dyDescent="0.3">
      <c r="A19" s="40"/>
      <c r="B19" s="112" t="s">
        <v>364</v>
      </c>
      <c r="C19" s="40"/>
      <c r="D19" s="40"/>
      <c r="E19" s="40"/>
      <c r="F19" s="40"/>
    </row>
    <row r="20" spans="1:11" s="111" customFormat="1" ht="15.6" x14ac:dyDescent="0.3">
      <c r="A20" s="40"/>
      <c r="B20" s="112" t="s">
        <v>366</v>
      </c>
      <c r="C20" s="40"/>
      <c r="D20" s="40"/>
      <c r="E20" s="40"/>
      <c r="F20" s="40"/>
    </row>
    <row r="21" spans="1:11" ht="15.6" x14ac:dyDescent="0.3">
      <c r="A21" s="40"/>
      <c r="B21" s="40"/>
      <c r="C21" s="40"/>
      <c r="D21" s="40"/>
      <c r="E21" s="40"/>
      <c r="F21" s="40"/>
    </row>
    <row r="22" spans="1:11" ht="15.6" x14ac:dyDescent="0.3">
      <c r="A22" s="40"/>
      <c r="B22" s="81" t="s">
        <v>360</v>
      </c>
      <c r="C22" s="81"/>
      <c r="D22" s="81"/>
      <c r="E22" s="186">
        <f>IF(I26=0,0,('5. Accrual Income Statement'!D96-'5. Accrual Income Statement'!D87)/'6. Balance Sheet'!$I$59)</f>
        <v>0</v>
      </c>
      <c r="F22" s="40"/>
    </row>
    <row r="23" spans="1:11" s="111" customFormat="1" ht="15.6" x14ac:dyDescent="0.3">
      <c r="A23" s="40"/>
      <c r="B23" s="112" t="s">
        <v>364</v>
      </c>
      <c r="C23" s="40"/>
      <c r="D23" s="40"/>
      <c r="F23" s="40"/>
    </row>
    <row r="24" spans="1:11" s="111" customFormat="1" ht="15.6" x14ac:dyDescent="0.3">
      <c r="A24" s="40"/>
      <c r="B24" s="112" t="s">
        <v>365</v>
      </c>
      <c r="C24" s="40"/>
      <c r="D24" s="40"/>
      <c r="F24" s="40"/>
      <c r="I24"/>
    </row>
    <row r="25" spans="1:11" ht="15.6" x14ac:dyDescent="0.3">
      <c r="A25" s="40"/>
      <c r="B25" s="40"/>
      <c r="C25" s="40"/>
      <c r="D25" s="40"/>
      <c r="E25" s="40"/>
      <c r="F25" s="40"/>
      <c r="I25" s="7" t="s">
        <v>164</v>
      </c>
    </row>
    <row r="26" spans="1:11" ht="15.6" x14ac:dyDescent="0.3">
      <c r="A26" s="40"/>
      <c r="B26" s="81" t="s">
        <v>210</v>
      </c>
      <c r="C26" s="40"/>
      <c r="D26" s="40"/>
      <c r="E26" s="127">
        <f>IF(I26=0,0,('5. Accrual Income Statement'!D96-'5. Accrual Income Statement'!D87)/'5. Accrual Income Statement'!D28)</f>
        <v>0</v>
      </c>
      <c r="F26" s="119" t="s">
        <v>339</v>
      </c>
      <c r="I26" s="11">
        <f>'5. Accrual Income Statement'!$D$28</f>
        <v>0</v>
      </c>
      <c r="J26" s="69"/>
      <c r="K26" s="116"/>
    </row>
    <row r="27" spans="1:11" s="117" customFormat="1" ht="15.6" x14ac:dyDescent="0.3">
      <c r="A27" s="40"/>
      <c r="B27" s="112" t="s">
        <v>364</v>
      </c>
      <c r="C27" s="40"/>
      <c r="D27" s="40"/>
      <c r="E27" s="40"/>
      <c r="F27" s="40"/>
      <c r="I27" s="160" t="s">
        <v>354</v>
      </c>
    </row>
    <row r="28" spans="1:11" s="117" customFormat="1" ht="15.6" x14ac:dyDescent="0.3">
      <c r="A28" s="40"/>
      <c r="B28" s="112" t="s">
        <v>367</v>
      </c>
      <c r="C28" s="40"/>
      <c r="D28" s="40"/>
      <c r="E28" s="40"/>
      <c r="F28" s="40"/>
      <c r="I28" s="203">
        <f>'5. Accrual Income Statement'!D87</f>
        <v>0</v>
      </c>
      <c r="J28" s="136" t="s">
        <v>287</v>
      </c>
    </row>
    <row r="29" spans="1:11" ht="15.6" x14ac:dyDescent="0.3">
      <c r="A29" s="40"/>
      <c r="B29" s="40"/>
      <c r="C29" s="40"/>
      <c r="D29" s="40"/>
      <c r="E29" s="40"/>
      <c r="F29" s="40"/>
      <c r="I29" s="7" t="s">
        <v>361</v>
      </c>
      <c r="J29" s="109" t="s">
        <v>285</v>
      </c>
    </row>
    <row r="30" spans="1:11" ht="15.6" x14ac:dyDescent="0.3">
      <c r="A30" s="40"/>
      <c r="B30" s="81" t="s">
        <v>171</v>
      </c>
      <c r="C30" s="40"/>
      <c r="D30" s="40"/>
      <c r="E30" s="128">
        <f>IF(I26=0,0,'5. Accrual Income Statement'!$D$28/'6. Balance Sheet'!I30)</f>
        <v>0</v>
      </c>
      <c r="F30" s="119" t="s">
        <v>339</v>
      </c>
    </row>
    <row r="31" spans="1:11" s="117" customFormat="1" ht="15.6" x14ac:dyDescent="0.3">
      <c r="A31" s="40"/>
      <c r="B31" s="112" t="s">
        <v>243</v>
      </c>
      <c r="C31" s="40"/>
      <c r="D31" s="40"/>
      <c r="E31" s="40"/>
      <c r="F31" s="40"/>
    </row>
    <row r="32" spans="1:11" ht="15.6" x14ac:dyDescent="0.3">
      <c r="A32" s="40"/>
      <c r="B32" s="81" t="s">
        <v>245</v>
      </c>
      <c r="C32" s="40"/>
      <c r="D32" s="40"/>
      <c r="E32" s="40"/>
      <c r="F32" s="40"/>
    </row>
    <row r="33" spans="1:10" ht="15.6" x14ac:dyDescent="0.3">
      <c r="A33" s="40"/>
      <c r="B33" s="81" t="s">
        <v>169</v>
      </c>
      <c r="C33" s="40"/>
      <c r="D33" s="40"/>
      <c r="E33" s="187">
        <f>'7. Cash Flow &amp; Debt Pay Data'!E83</f>
        <v>0</v>
      </c>
      <c r="F33" s="119" t="s">
        <v>339</v>
      </c>
      <c r="I33" s="137"/>
    </row>
    <row r="34" spans="1:10" ht="15.6" x14ac:dyDescent="0.3">
      <c r="A34" s="40"/>
      <c r="B34" s="112" t="s">
        <v>288</v>
      </c>
      <c r="C34" s="40"/>
      <c r="D34" s="40"/>
      <c r="F34" s="40"/>
    </row>
    <row r="35" spans="1:10" s="117" customFormat="1" ht="15.6" x14ac:dyDescent="0.3">
      <c r="A35" s="40"/>
      <c r="B35" s="112" t="s">
        <v>289</v>
      </c>
      <c r="C35" s="40"/>
      <c r="D35" s="40"/>
      <c r="E35" s="40"/>
      <c r="F35" s="40"/>
    </row>
    <row r="36" spans="1:10" s="117" customFormat="1" ht="15.6" x14ac:dyDescent="0.3">
      <c r="A36" s="40"/>
      <c r="B36" s="112"/>
      <c r="C36" s="40"/>
      <c r="D36" s="40"/>
      <c r="E36" s="40"/>
      <c r="F36" s="40"/>
      <c r="I36" s="82" t="s">
        <v>464</v>
      </c>
    </row>
    <row r="37" spans="1:10" s="137" customFormat="1" ht="15.6" x14ac:dyDescent="0.3">
      <c r="A37" s="40"/>
      <c r="B37" s="81" t="s">
        <v>170</v>
      </c>
      <c r="C37" s="40"/>
      <c r="D37" s="40"/>
      <c r="E37" s="187">
        <f>'7. Cash Flow &amp; Debt Pay Data'!E93</f>
        <v>0</v>
      </c>
      <c r="F37" s="119" t="s">
        <v>339</v>
      </c>
      <c r="I37" s="235">
        <f>'7. Cash Flow &amp; Debt Pay Data'!E91</f>
        <v>0</v>
      </c>
      <c r="J37" s="180" t="s">
        <v>463</v>
      </c>
    </row>
    <row r="38" spans="1:10" ht="15.6" x14ac:dyDescent="0.3">
      <c r="A38" s="40"/>
      <c r="B38" s="112" t="s">
        <v>276</v>
      </c>
      <c r="C38" s="40"/>
      <c r="D38" s="40"/>
      <c r="F38" s="40"/>
    </row>
    <row r="39" spans="1:10" ht="15.6" x14ac:dyDescent="0.3">
      <c r="A39" s="40"/>
      <c r="B39" s="112" t="s">
        <v>275</v>
      </c>
      <c r="C39" s="40"/>
      <c r="D39" s="40"/>
      <c r="E39" s="40"/>
      <c r="F39" s="40"/>
    </row>
    <row r="40" spans="1:10" s="117" customFormat="1" ht="15.6" x14ac:dyDescent="0.3">
      <c r="A40" s="40"/>
      <c r="B40" s="40"/>
      <c r="C40" s="40"/>
      <c r="D40" s="40"/>
      <c r="E40" s="40"/>
      <c r="F40" s="40"/>
    </row>
    <row r="41" spans="1:10" ht="15.6" x14ac:dyDescent="0.3">
      <c r="A41" s="40"/>
      <c r="B41" s="81" t="s">
        <v>168</v>
      </c>
      <c r="C41" s="40"/>
      <c r="D41" s="40"/>
      <c r="E41" s="40"/>
      <c r="F41" s="40"/>
      <c r="G41" s="98"/>
    </row>
    <row r="42" spans="1:10" ht="15.6" x14ac:dyDescent="0.3">
      <c r="A42" s="40"/>
      <c r="B42" s="81" t="s">
        <v>172</v>
      </c>
      <c r="C42" s="40"/>
      <c r="D42" s="40"/>
      <c r="E42" s="125">
        <f>'5. Accrual Income Statement'!E101</f>
        <v>0</v>
      </c>
      <c r="F42" s="40"/>
      <c r="G42" s="69"/>
    </row>
    <row r="43" spans="1:10" ht="15.6" x14ac:dyDescent="0.3">
      <c r="A43" s="40"/>
      <c r="B43" s="115" t="s">
        <v>217</v>
      </c>
      <c r="C43" s="138"/>
      <c r="D43" s="138"/>
      <c r="F43" s="40"/>
    </row>
    <row r="44" spans="1:10" ht="15.6" x14ac:dyDescent="0.3">
      <c r="A44" s="40"/>
      <c r="B44" s="115" t="s">
        <v>244</v>
      </c>
      <c r="C44" s="40"/>
      <c r="D44" s="40"/>
      <c r="E44" s="85"/>
      <c r="F44" s="40"/>
      <c r="G44" s="116"/>
    </row>
    <row r="45" spans="1:10" ht="15.6" x14ac:dyDescent="0.3">
      <c r="B45" s="115"/>
      <c r="E45" s="85"/>
      <c r="G45" s="123"/>
    </row>
    <row r="46" spans="1:10" s="111" customFormat="1" ht="15.6" x14ac:dyDescent="0.3">
      <c r="B46" s="81" t="s">
        <v>212</v>
      </c>
      <c r="D46" s="137"/>
      <c r="E46" s="122">
        <f>'5. Accrual Income Statement'!E102</f>
        <v>0</v>
      </c>
      <c r="G46" s="116"/>
    </row>
    <row r="47" spans="1:10" x14ac:dyDescent="0.3">
      <c r="B47" s="115" t="s">
        <v>368</v>
      </c>
    </row>
    <row r="48" spans="1:10" ht="15.6" x14ac:dyDescent="0.3">
      <c r="E48" s="85"/>
    </row>
    <row r="49" spans="2:9" ht="15.6" x14ac:dyDescent="0.3">
      <c r="B49" s="81" t="s">
        <v>173</v>
      </c>
      <c r="E49" s="122">
        <f>'5. Accrual Income Statement'!E103</f>
        <v>0</v>
      </c>
      <c r="G49" s="134"/>
      <c r="H49" s="111"/>
    </row>
    <row r="50" spans="2:9" x14ac:dyDescent="0.3">
      <c r="B50" s="115" t="s">
        <v>369</v>
      </c>
      <c r="G50" s="69"/>
    </row>
    <row r="51" spans="2:9" ht="15.6" x14ac:dyDescent="0.3">
      <c r="E51" s="85"/>
      <c r="G51" s="69"/>
      <c r="H51" s="116"/>
      <c r="I51" t="s">
        <v>338</v>
      </c>
    </row>
    <row r="52" spans="2:9" ht="15.6" x14ac:dyDescent="0.3">
      <c r="B52" s="81" t="s">
        <v>211</v>
      </c>
      <c r="E52" s="122">
        <f>'5. Accrual Income Statement'!E104</f>
        <v>0</v>
      </c>
      <c r="I52" s="124">
        <f>SUM(E42:E52)</f>
        <v>0</v>
      </c>
    </row>
    <row r="53" spans="2:9" x14ac:dyDescent="0.3">
      <c r="B53" s="115" t="s">
        <v>370</v>
      </c>
      <c r="G53" s="82"/>
    </row>
    <row r="54" spans="2:9" ht="15.6" x14ac:dyDescent="0.3">
      <c r="E54" s="85"/>
    </row>
    <row r="56" spans="2:9" ht="15.6" x14ac:dyDescent="0.3">
      <c r="E56" s="85"/>
    </row>
    <row r="57" spans="2:9" ht="15.6" x14ac:dyDescent="0.3">
      <c r="E57" s="85"/>
    </row>
    <row r="58" spans="2:9" ht="15.6" x14ac:dyDescent="0.3">
      <c r="E58" s="85"/>
    </row>
    <row r="59" spans="2:9" ht="15.6" x14ac:dyDescent="0.3">
      <c r="E59" s="85"/>
    </row>
    <row r="60" spans="2:9" ht="15.6" x14ac:dyDescent="0.3">
      <c r="E60" s="85"/>
    </row>
    <row r="61" spans="2:9" ht="15.6" x14ac:dyDescent="0.3">
      <c r="E61" s="85"/>
    </row>
    <row r="62" spans="2:9" ht="15.6" x14ac:dyDescent="0.3">
      <c r="E62" s="85"/>
    </row>
  </sheetData>
  <sheetProtection sheet="1" objects="1" scenarios="1"/>
  <mergeCells count="1">
    <mergeCell ref="B1:E1"/>
  </mergeCells>
  <pageMargins left="0.7" right="0.7" top="0.75" bottom="0.75" header="0.3" footer="0.3"/>
  <pageSetup scale="82" orientation="portrait" horizontalDpi="4294967295" verticalDpi="4294967295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List of Sheets by Topics</vt:lpstr>
      <vt:lpstr>1. Part I Farm Income</vt:lpstr>
      <vt:lpstr>2. Part II Farm Expenses</vt:lpstr>
      <vt:lpstr>3. AccrualAdjustmentsData</vt:lpstr>
      <vt:lpstr>4. Replacement Cost Calculator </vt:lpstr>
      <vt:lpstr>5. Accrual Income Statement</vt:lpstr>
      <vt:lpstr>6. Balance Sheet</vt:lpstr>
      <vt:lpstr>7. Cash Flow &amp; Debt Pay Data</vt:lpstr>
      <vt:lpstr>8. FFSC Measues</vt:lpstr>
      <vt:lpstr>9. Efficiency Graph</vt:lpstr>
      <vt:lpstr>'1. Part I Farm Income'!Print_Area</vt:lpstr>
      <vt:lpstr>'2. Part II Farm Expenses'!Print_Area</vt:lpstr>
      <vt:lpstr>'3. AccrualAdjustmentsData'!Print_Area</vt:lpstr>
      <vt:lpstr>'4. Replacement Cost Calculator '!Print_Area</vt:lpstr>
      <vt:lpstr>'5. Accrual Income Statement'!Print_Area</vt:lpstr>
      <vt:lpstr>'6. Balance Sheet'!Print_Area</vt:lpstr>
      <vt:lpstr>'7. Cash Flow &amp; Debt Pay Data'!Print_Area</vt:lpstr>
      <vt:lpstr>'8. FFSC Measues'!Print_Area</vt:lpstr>
      <vt:lpstr>'9. Efficiency Graph'!Print_Area</vt:lpstr>
      <vt:lpstr>'List of Sheets by Topics'!Print_Area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Natalie A. Outlaw</cp:lastModifiedBy>
  <cp:lastPrinted>2022-01-16T16:54:50Z</cp:lastPrinted>
  <dcterms:created xsi:type="dcterms:W3CDTF">2021-07-12T14:10:14Z</dcterms:created>
  <dcterms:modified xsi:type="dcterms:W3CDTF">2022-02-17T17:28:00Z</dcterms:modified>
</cp:coreProperties>
</file>