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12. FFSC Finals 11-16-2021\L. Measuring Cattle Ranch Profitability-Beyond Tax 11-12-2021\"/>
    </mc:Choice>
  </mc:AlternateContent>
  <xr:revisionPtr revIDLastSave="0" documentId="13_ncr:1_{839B88DE-49E6-4767-B5CA-CC9D2EA88F28}" xr6:coauthVersionLast="47" xr6:coauthVersionMax="47" xr10:uidLastSave="{00000000-0000-0000-0000-000000000000}"/>
  <bookViews>
    <workbookView xWindow="206" yWindow="377" windowWidth="16251" windowHeight="8117" xr2:uid="{00000000-000D-0000-FFFF-FFFF00000000}"/>
  </bookViews>
  <sheets>
    <sheet name="Cattle Prod- Sales Transfers " sheetId="1" r:id="rId1"/>
  </sheets>
  <definedNames>
    <definedName name="_xlnm.Print_Area" localSheetId="0">'Cattle Prod- Sales Transfers '!$B$1:$N$102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M69" i="1"/>
  <c r="F4" i="1"/>
  <c r="F6" i="1"/>
  <c r="H26" i="1" l="1"/>
  <c r="F26" i="1"/>
  <c r="F25" i="1"/>
  <c r="B80" i="1" l="1"/>
  <c r="C93" i="1" s="1"/>
  <c r="B79" i="1"/>
  <c r="C92" i="1" s="1"/>
  <c r="B78" i="1"/>
  <c r="C91" i="1" s="1"/>
  <c r="B77" i="1"/>
  <c r="C90" i="1" s="1"/>
  <c r="F94" i="1" l="1"/>
  <c r="J93" i="1"/>
  <c r="J92" i="1"/>
  <c r="J91" i="1"/>
  <c r="J90" i="1"/>
  <c r="B90" i="1"/>
  <c r="B91" i="1" s="1"/>
  <c r="B92" i="1" s="1"/>
  <c r="B93" i="1" s="1"/>
  <c r="J89" i="1"/>
  <c r="F81" i="1"/>
  <c r="B81" i="1"/>
  <c r="F62" i="1"/>
  <c r="C62" i="1"/>
  <c r="H32" i="1"/>
  <c r="M73" i="1"/>
  <c r="J73" i="1"/>
  <c r="F73" i="1"/>
  <c r="N72" i="1"/>
  <c r="M72" i="1"/>
  <c r="L72" i="1"/>
  <c r="N71" i="1"/>
  <c r="M71" i="1"/>
  <c r="L71" i="1"/>
  <c r="N70" i="1"/>
  <c r="N69" i="1"/>
  <c r="N68" i="1"/>
  <c r="M68" i="1"/>
  <c r="L68" i="1"/>
  <c r="A68" i="1"/>
  <c r="A69" i="1" s="1"/>
  <c r="A70" i="1" s="1"/>
  <c r="A71" i="1" s="1"/>
  <c r="A72" i="1" s="1"/>
  <c r="N67" i="1"/>
  <c r="L67" i="1"/>
  <c r="B76" i="1"/>
  <c r="C89" i="1" s="1"/>
  <c r="F52" i="1"/>
  <c r="N51" i="1"/>
  <c r="M51" i="1"/>
  <c r="L51" i="1"/>
  <c r="L50" i="1"/>
  <c r="B61" i="1"/>
  <c r="L49" i="1"/>
  <c r="B60" i="1"/>
  <c r="N48" i="1"/>
  <c r="M48" i="1"/>
  <c r="L48" i="1"/>
  <c r="B59" i="1"/>
  <c r="N47" i="1"/>
  <c r="M47" i="1"/>
  <c r="L47" i="1"/>
  <c r="B58" i="1"/>
  <c r="A47" i="1"/>
  <c r="N46" i="1"/>
  <c r="M46" i="1"/>
  <c r="L46" i="1"/>
  <c r="B57" i="1"/>
  <c r="F99" i="1"/>
  <c r="H21" i="1"/>
  <c r="O21" i="1" s="1"/>
  <c r="F21" i="1"/>
  <c r="O20" i="1"/>
  <c r="L20" i="1"/>
  <c r="M20" i="1"/>
  <c r="P19" i="1"/>
  <c r="O19" i="1"/>
  <c r="N19" i="1"/>
  <c r="M19" i="1"/>
  <c r="L19" i="1"/>
  <c r="O18" i="1"/>
  <c r="L18" i="1"/>
  <c r="J21" i="1"/>
  <c r="H15" i="1"/>
  <c r="F15" i="1"/>
  <c r="N14" i="1"/>
  <c r="M14" i="1"/>
  <c r="L14" i="1"/>
  <c r="L13" i="1"/>
  <c r="D98" i="1"/>
  <c r="F32" i="1" s="1"/>
  <c r="J15" i="1" l="1"/>
  <c r="J24" i="1" s="1"/>
  <c r="Q24" i="1" s="1"/>
  <c r="J26" i="1"/>
  <c r="M26" i="1" s="1"/>
  <c r="F83" i="1"/>
  <c r="F100" i="1" s="1"/>
  <c r="F101" i="1" s="1"/>
  <c r="F24" i="1"/>
  <c r="N4" i="1" s="1"/>
  <c r="O15" i="1"/>
  <c r="H24" i="1"/>
  <c r="N50" i="1"/>
  <c r="L26" i="1"/>
  <c r="N13" i="1"/>
  <c r="N20" i="1"/>
  <c r="J94" i="1"/>
  <c r="N73" i="1"/>
  <c r="F33" i="1"/>
  <c r="F35" i="1" s="1"/>
  <c r="J86" i="1"/>
  <c r="F37" i="1"/>
  <c r="N21" i="1"/>
  <c r="M13" i="1"/>
  <c r="L15" i="1"/>
  <c r="N18" i="1"/>
  <c r="P18" i="1"/>
  <c r="L21" i="1"/>
  <c r="O26" i="1"/>
  <c r="N49" i="1"/>
  <c r="J52" i="1"/>
  <c r="J83" i="1" s="1"/>
  <c r="J100" i="1" s="1"/>
  <c r="L73" i="1"/>
  <c r="J29" i="1"/>
  <c r="F54" i="1" s="1"/>
  <c r="M18" i="1"/>
  <c r="N15" i="1" l="1"/>
  <c r="N24" i="1"/>
  <c r="N5" i="1"/>
  <c r="N52" i="1"/>
  <c r="N83" i="1"/>
  <c r="O24" i="1"/>
  <c r="M24" i="1"/>
  <c r="N7" i="1"/>
  <c r="J99" i="1"/>
  <c r="J101" i="1" s="1"/>
  <c r="N26" i="1"/>
  <c r="L24" i="1"/>
  <c r="N6" i="1" s="1"/>
  <c r="F36" i="1"/>
</calcChain>
</file>

<file path=xl/sharedStrings.xml><?xml version="1.0" encoding="utf-8"?>
<sst xmlns="http://schemas.openxmlformats.org/spreadsheetml/2006/main" count="117" uniqueCount="84">
  <si>
    <t>Summary of Cow-Calf Production and Cattle Sales &amp; Breeding Stock Purchase for the Fiscal Year</t>
  </si>
  <si>
    <t>Fiscal Year</t>
  </si>
  <si>
    <t xml:space="preserve">     Calf Crop or Weaning Percentage</t>
  </si>
  <si>
    <t xml:space="preserve">   To Produce Calves Weaned In</t>
  </si>
  <si>
    <t>Hd.</t>
  </si>
  <si>
    <t xml:space="preserve">            Total Calves Weaned - Head</t>
  </si>
  <si>
    <t xml:space="preserve"> Average Weight of Weaned Calves</t>
  </si>
  <si>
    <t>Pounds Weaned per Exposed Female</t>
  </si>
  <si>
    <t>Total</t>
  </si>
  <si>
    <t>Total Net</t>
  </si>
  <si>
    <t>Average</t>
  </si>
  <si>
    <t>Weaned Calves Production &amp; Values</t>
  </si>
  <si>
    <t>Head</t>
  </si>
  <si>
    <t>Payweight</t>
  </si>
  <si>
    <t>Value $</t>
  </si>
  <si>
    <t>Weight</t>
  </si>
  <si>
    <t>Price</t>
  </si>
  <si>
    <t>Lb.</t>
  </si>
  <si>
    <t>Lb./Head</t>
  </si>
  <si>
    <t>$/Cwt.</t>
  </si>
  <si>
    <t>$/Head</t>
  </si>
  <si>
    <t xml:space="preserve"> Sold</t>
  </si>
  <si>
    <t>Lb./BCU</t>
  </si>
  <si>
    <t xml:space="preserve"> Retained</t>
  </si>
  <si>
    <t>Steer Calves Weaned</t>
  </si>
  <si>
    <t>Subtotal Steer Calves</t>
  </si>
  <si>
    <t>Heifer Calves Weaned</t>
  </si>
  <si>
    <t>Sold</t>
  </si>
  <si>
    <t>Heifer sales &amp; retained</t>
  </si>
  <si>
    <t>Average for non replacement heifers saved.</t>
  </si>
  <si>
    <t>Heifers Kept for Replacements*</t>
  </si>
  <si>
    <t>Subtotal Heifer Calves</t>
  </si>
  <si>
    <t>*At base value.</t>
  </si>
  <si>
    <t xml:space="preserve">Total Weaned Calves Production Head, Weight and Value </t>
  </si>
  <si>
    <t>Non Repl. Heifers</t>
  </si>
  <si>
    <t xml:space="preserve">  of Sales, Retained, and Replacement</t>
  </si>
  <si>
    <r>
      <t xml:space="preserve">Weaned Calf Sales </t>
    </r>
    <r>
      <rPr>
        <b/>
        <sz val="10"/>
        <rFont val="Arial"/>
        <family val="2"/>
      </rPr>
      <t>(For actual sales)</t>
    </r>
  </si>
  <si>
    <t>---------------------------------------------------------------------------------------------</t>
  </si>
  <si>
    <t>Raised and Purchased Breeding Cattle Sales</t>
  </si>
  <si>
    <t>If Weighed</t>
  </si>
  <si>
    <t>Lb./Head.</t>
  </si>
  <si>
    <t>Raised  Breeding Cattle Sales</t>
  </si>
  <si>
    <t>Subtotal Raised  Breeding Cattle</t>
  </si>
  <si>
    <t>Purchased  Breeding Cattle Sales</t>
  </si>
  <si>
    <t>Total Breeding Cattle Sales</t>
  </si>
  <si>
    <t>Total Cattle Sales Summary</t>
  </si>
  <si>
    <t xml:space="preserve">Weaned Calf </t>
  </si>
  <si>
    <t xml:space="preserve">Breeding Cattle </t>
  </si>
  <si>
    <t>Comments</t>
  </si>
  <si>
    <t xml:space="preserve">        Head</t>
  </si>
  <si>
    <t xml:space="preserve">            Description</t>
  </si>
  <si>
    <t xml:space="preserve">Saved Weaned Replacement Heifers </t>
  </si>
  <si>
    <t>Number from above</t>
  </si>
  <si>
    <t xml:space="preserve">Weaned to Open Replacement Heifers </t>
  </si>
  <si>
    <t xml:space="preserve">Year Selected </t>
  </si>
  <si>
    <t>Check Culling, Sales or Loss</t>
  </si>
  <si>
    <t>Open Heifers to Bred Heifers</t>
  </si>
  <si>
    <t>Bred Heifers into Cow Herd</t>
  </si>
  <si>
    <t>________________________________________________________________________________________________________</t>
  </si>
  <si>
    <t>Category</t>
  </si>
  <si>
    <t>Death Loss</t>
  </si>
  <si>
    <t xml:space="preserve">      Raised Breeding Cattle</t>
  </si>
  <si>
    <t xml:space="preserve">      Purchased Breeding Cattle</t>
  </si>
  <si>
    <t>Tax Basis*</t>
  </si>
  <si>
    <t>_____________________________________________________________</t>
  </si>
  <si>
    <t>Capital Expenditures For Purchased Breeding Cattle</t>
  </si>
  <si>
    <t xml:space="preserve"> Head</t>
  </si>
  <si>
    <t xml:space="preserve">   Total</t>
  </si>
  <si>
    <t>Total Breeding Cattle Purchased</t>
  </si>
  <si>
    <t>Cull Cows</t>
  </si>
  <si>
    <t>Repl. Heifer Open</t>
  </si>
  <si>
    <t>Repl. Heifer Bred</t>
  </si>
  <si>
    <t>Other</t>
  </si>
  <si>
    <t xml:space="preserve">Breeding Cows </t>
  </si>
  <si>
    <t>Subtotal Purch. Breeding Cattle</t>
  </si>
  <si>
    <t xml:space="preserve">Breeding Cows and Replacement Heifers </t>
  </si>
  <si>
    <t xml:space="preserve">               or Females Exposed In</t>
  </si>
  <si>
    <t xml:space="preserve">  Description</t>
  </si>
  <si>
    <t>Blank Ranch</t>
  </si>
  <si>
    <t>Open Heif. Before Exposed</t>
  </si>
  <si>
    <t>Raised Replacement Heifer Summary Data</t>
  </si>
  <si>
    <t>Raised Replacements</t>
  </si>
  <si>
    <t>Death Loss in Raised Breeding Herd In</t>
  </si>
  <si>
    <t>Purchased  Breeding Cattle Sales, Purchases and Death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</si>
</sst>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[$-409]d\-mmm\-yy;@"/>
    <numFmt numFmtId="165" formatCode="0_)"/>
    <numFmt numFmtId="166" formatCode="_(* #,##0_);_(* \(#,##0\);_(* &quot;-&quot;??_);_(@_)"/>
    <numFmt numFmtId="167" formatCode="0.0"/>
    <numFmt numFmtId="168" formatCode="&quot;$&quot;#,##0.00"/>
    <numFmt numFmtId="169" formatCode="&quot;$&quot;#,##0.000_);\(&quot;$&quot;#,##0.000\)"/>
    <numFmt numFmtId="170" formatCode="&quot;$&quot;#,##0"/>
    <numFmt numFmtId="171" formatCode="0_);\(0\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name val="Arial"/>
      <family val="2"/>
    </font>
    <font>
      <sz val="12"/>
      <color indexed="39"/>
      <name val="Arial"/>
      <family val="2"/>
    </font>
    <font>
      <b/>
      <sz val="12"/>
      <color rgb="FF3333FF"/>
      <name val="Arial"/>
      <family val="2"/>
    </font>
    <font>
      <sz val="12"/>
      <color rgb="FF3333FF"/>
      <name val="Calibri"/>
      <family val="2"/>
      <scheme val="minor"/>
    </font>
    <font>
      <sz val="12"/>
      <color rgb="FF3333FF"/>
      <name val="Arial"/>
      <family val="2"/>
    </font>
    <font>
      <sz val="12"/>
      <name val="Calibri"/>
      <family val="2"/>
      <scheme val="minor"/>
    </font>
    <font>
      <sz val="10"/>
      <color rgb="FF3333FF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Protection="1">
      <protection locked="0"/>
    </xf>
    <xf numFmtId="1" fontId="5" fillId="0" borderId="0" xfId="0" applyNumberFormat="1" applyFont="1"/>
    <xf numFmtId="0" fontId="5" fillId="2" borderId="0" xfId="0" applyFont="1" applyFill="1"/>
    <xf numFmtId="9" fontId="5" fillId="2" borderId="0" xfId="2" applyFont="1" applyFill="1"/>
    <xf numFmtId="165" fontId="9" fillId="0" borderId="1" xfId="0" applyNumberFormat="1" applyFont="1" applyBorder="1" applyProtection="1">
      <protection locked="0"/>
    </xf>
    <xf numFmtId="0" fontId="4" fillId="0" borderId="0" xfId="0" applyFont="1" applyFill="1"/>
    <xf numFmtId="0" fontId="5" fillId="0" borderId="0" xfId="0" applyFont="1" applyFill="1"/>
    <xf numFmtId="165" fontId="9" fillId="0" borderId="0" xfId="0" applyNumberFormat="1" applyFont="1" applyBorder="1" applyProtection="1">
      <protection locked="0"/>
    </xf>
    <xf numFmtId="37" fontId="5" fillId="0" borderId="0" xfId="0" applyNumberFormat="1" applyFont="1"/>
    <xf numFmtId="0" fontId="7" fillId="2" borderId="0" xfId="0" applyFont="1" applyFill="1"/>
    <xf numFmtId="1" fontId="5" fillId="2" borderId="0" xfId="0" applyNumberFormat="1" applyFont="1" applyFill="1"/>
    <xf numFmtId="1" fontId="5" fillId="0" borderId="0" xfId="0" applyNumberFormat="1" applyFont="1" applyFill="1"/>
    <xf numFmtId="0" fontId="4" fillId="0" borderId="0" xfId="0" applyFont="1" applyAlignment="1">
      <alignment horizontal="center"/>
    </xf>
    <xf numFmtId="37" fontId="9" fillId="0" borderId="1" xfId="0" applyNumberFormat="1" applyFont="1" applyBorder="1" applyProtection="1">
      <protection locked="0"/>
    </xf>
    <xf numFmtId="5" fontId="9" fillId="0" borderId="1" xfId="0" applyNumberFormat="1" applyFont="1" applyBorder="1" applyProtection="1">
      <protection locked="0"/>
    </xf>
    <xf numFmtId="165" fontId="4" fillId="0" borderId="0" xfId="0" applyNumberFormat="1" applyFont="1" applyProtection="1"/>
    <xf numFmtId="7" fontId="4" fillId="0" borderId="0" xfId="0" applyNumberFormat="1" applyFont="1" applyProtection="1"/>
    <xf numFmtId="5" fontId="4" fillId="0" borderId="0" xfId="0" applyNumberFormat="1" applyFont="1" applyProtection="1"/>
    <xf numFmtId="0" fontId="7" fillId="0" borderId="0" xfId="0" applyFont="1"/>
    <xf numFmtId="165" fontId="5" fillId="0" borderId="1" xfId="0" applyNumberFormat="1" applyFont="1" applyBorder="1" applyProtection="1"/>
    <xf numFmtId="5" fontId="5" fillId="0" borderId="1" xfId="0" applyNumberFormat="1" applyFont="1" applyBorder="1" applyProtection="1"/>
    <xf numFmtId="165" fontId="5" fillId="0" borderId="0" xfId="0" applyNumberFormat="1" applyFont="1" applyProtection="1"/>
    <xf numFmtId="7" fontId="5" fillId="0" borderId="0" xfId="0" applyNumberFormat="1" applyFont="1" applyProtection="1"/>
    <xf numFmtId="5" fontId="5" fillId="0" borderId="0" xfId="0" applyNumberFormat="1" applyFont="1" applyProtection="1"/>
    <xf numFmtId="37" fontId="4" fillId="0" borderId="0" xfId="0" applyNumberFormat="1" applyFont="1" applyProtection="1"/>
    <xf numFmtId="0" fontId="10" fillId="0" borderId="0" xfId="0" applyFont="1"/>
    <xf numFmtId="37" fontId="0" fillId="0" borderId="0" xfId="0" applyNumberFormat="1"/>
    <xf numFmtId="37" fontId="5" fillId="0" borderId="1" xfId="0" applyNumberFormat="1" applyFont="1" applyBorder="1" applyProtection="1"/>
    <xf numFmtId="167" fontId="4" fillId="0" borderId="0" xfId="0" applyNumberFormat="1" applyFont="1"/>
    <xf numFmtId="5" fontId="0" fillId="0" borderId="0" xfId="0" applyNumberFormat="1"/>
    <xf numFmtId="168" fontId="0" fillId="0" borderId="0" xfId="0" applyNumberFormat="1"/>
    <xf numFmtId="5" fontId="5" fillId="0" borderId="0" xfId="0" applyNumberFormat="1" applyFont="1"/>
    <xf numFmtId="165" fontId="8" fillId="0" borderId="1" xfId="0" applyNumberFormat="1" applyFont="1" applyBorder="1" applyProtection="1">
      <protection locked="0"/>
    </xf>
    <xf numFmtId="0" fontId="11" fillId="0" borderId="0" xfId="0" applyFont="1"/>
    <xf numFmtId="37" fontId="8" fillId="0" borderId="1" xfId="0" applyNumberFormat="1" applyFont="1" applyBorder="1" applyProtection="1">
      <protection locked="0"/>
    </xf>
    <xf numFmtId="5" fontId="8" fillId="0" borderId="1" xfId="0" applyNumberFormat="1" applyFont="1" applyBorder="1" applyProtection="1">
      <protection locked="0"/>
    </xf>
    <xf numFmtId="169" fontId="4" fillId="0" borderId="0" xfId="0" applyNumberFormat="1" applyFont="1" applyProtection="1"/>
    <xf numFmtId="0" fontId="12" fillId="0" borderId="0" xfId="0" applyFont="1"/>
    <xf numFmtId="0" fontId="4" fillId="0" borderId="0" xfId="0" applyFont="1" applyProtection="1"/>
    <xf numFmtId="37" fontId="5" fillId="0" borderId="0" xfId="0" applyNumberFormat="1" applyFont="1" applyProtection="1"/>
    <xf numFmtId="5" fontId="4" fillId="0" borderId="0" xfId="0" applyNumberFormat="1" applyFont="1"/>
    <xf numFmtId="165" fontId="5" fillId="0" borderId="0" xfId="0" applyNumberFormat="1" applyFont="1"/>
    <xf numFmtId="166" fontId="5" fillId="0" borderId="0" xfId="1" applyNumberFormat="1" applyFont="1"/>
    <xf numFmtId="170" fontId="5" fillId="0" borderId="0" xfId="1" applyNumberFormat="1" applyFont="1" applyProtection="1"/>
    <xf numFmtId="0" fontId="4" fillId="0" borderId="0" xfId="0" quotePrefix="1" applyFont="1" applyAlignment="1">
      <alignment horizontal="fill"/>
    </xf>
    <xf numFmtId="0" fontId="4" fillId="0" borderId="0" xfId="0" applyFont="1" applyAlignment="1">
      <alignment horizontal="fill"/>
    </xf>
    <xf numFmtId="0" fontId="5" fillId="0" borderId="0" xfId="0" applyFont="1" applyProtection="1"/>
    <xf numFmtId="165" fontId="4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4" fillId="0" borderId="0" xfId="0" applyFont="1"/>
    <xf numFmtId="0" fontId="0" fillId="0" borderId="0" xfId="0" applyFill="1"/>
    <xf numFmtId="166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3" applyFont="1" applyBorder="1" applyProtection="1"/>
    <xf numFmtId="7" fontId="8" fillId="0" borderId="1" xfId="0" applyNumberFormat="1" applyFont="1" applyBorder="1" applyProtection="1">
      <protection locked="0"/>
    </xf>
    <xf numFmtId="166" fontId="4" fillId="0" borderId="0" xfId="1" applyNumberFormat="1" applyFont="1" applyProtection="1"/>
    <xf numFmtId="0" fontId="5" fillId="0" borderId="0" xfId="0" applyFont="1" applyFill="1" applyProtection="1"/>
    <xf numFmtId="165" fontId="4" fillId="0" borderId="0" xfId="0" applyNumberFormat="1" applyFont="1"/>
    <xf numFmtId="170" fontId="4" fillId="0" borderId="0" xfId="0" applyNumberFormat="1" applyFont="1"/>
    <xf numFmtId="0" fontId="0" fillId="0" borderId="0" xfId="0" applyProtection="1"/>
    <xf numFmtId="165" fontId="0" fillId="0" borderId="0" xfId="0" applyNumberFormat="1" applyProtection="1"/>
    <xf numFmtId="0" fontId="0" fillId="0" borderId="0" xfId="0" applyFont="1"/>
    <xf numFmtId="37" fontId="4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 applyProtection="1">
      <protection locked="0"/>
    </xf>
    <xf numFmtId="166" fontId="15" fillId="0" borderId="0" xfId="1" applyNumberFormat="1" applyFont="1"/>
    <xf numFmtId="0" fontId="15" fillId="0" borderId="0" xfId="0" applyFont="1"/>
    <xf numFmtId="170" fontId="15" fillId="0" borderId="0" xfId="0" applyNumberFormat="1" applyFont="1"/>
    <xf numFmtId="0" fontId="4" fillId="0" borderId="0" xfId="0" applyFont="1" applyBorder="1" applyAlignment="1" applyProtection="1"/>
    <xf numFmtId="0" fontId="4" fillId="0" borderId="0" xfId="0" applyFont="1" applyAlignment="1">
      <alignment horizontal="left"/>
    </xf>
    <xf numFmtId="171" fontId="16" fillId="0" borderId="0" xfId="1" applyNumberFormat="1" applyFont="1"/>
    <xf numFmtId="0" fontId="9" fillId="0" borderId="3" xfId="0" applyFont="1" applyBorder="1" applyProtection="1">
      <protection locked="0"/>
    </xf>
    <xf numFmtId="171" fontId="15" fillId="0" borderId="0" xfId="1" applyNumberFormat="1" applyFont="1"/>
    <xf numFmtId="170" fontId="19" fillId="0" borderId="0" xfId="0" applyNumberFormat="1" applyFont="1" applyAlignment="1" applyProtection="1">
      <protection locked="0"/>
    </xf>
    <xf numFmtId="0" fontId="8" fillId="0" borderId="0" xfId="0" applyFont="1" applyAlignment="1" applyProtection="1">
      <protection locked="0"/>
    </xf>
    <xf numFmtId="166" fontId="16" fillId="0" borderId="0" xfId="1" applyNumberFormat="1" applyFont="1"/>
    <xf numFmtId="0" fontId="8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0" fillId="0" borderId="0" xfId="4" applyFont="1"/>
    <xf numFmtId="0" fontId="5" fillId="0" borderId="0" xfId="0" applyFont="1" applyAlignment="1" applyProtection="1">
      <alignment horizontal="left"/>
    </xf>
    <xf numFmtId="0" fontId="5" fillId="0" borderId="5" xfId="0" applyFont="1" applyBorder="1" applyProtection="1"/>
    <xf numFmtId="5" fontId="5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5" fontId="9" fillId="0" borderId="6" xfId="0" applyNumberFormat="1" applyFont="1" applyBorder="1" applyProtection="1">
      <protection locked="0"/>
    </xf>
    <xf numFmtId="0" fontId="20" fillId="0" borderId="0" xfId="0" applyFont="1"/>
    <xf numFmtId="0" fontId="5" fillId="0" borderId="0" xfId="0" applyFont="1" applyBorder="1" applyProtection="1"/>
    <xf numFmtId="0" fontId="5" fillId="0" borderId="3" xfId="0" applyFont="1" applyBorder="1" applyAlignment="1" applyProtection="1">
      <alignment horizontal="center"/>
    </xf>
    <xf numFmtId="6" fontId="5" fillId="0" borderId="3" xfId="0" applyNumberFormat="1" applyFont="1" applyFill="1" applyBorder="1" applyAlignment="1" applyProtection="1">
      <alignment horizontal="center"/>
    </xf>
    <xf numFmtId="0" fontId="4" fillId="0" borderId="0" xfId="0" applyFont="1" applyAlignment="1"/>
    <xf numFmtId="0" fontId="21" fillId="0" borderId="3" xfId="0" applyFont="1" applyBorder="1" applyProtection="1">
      <protection locked="0"/>
    </xf>
    <xf numFmtId="6" fontId="21" fillId="0" borderId="3" xfId="0" applyNumberFormat="1" applyFont="1" applyBorder="1" applyProtection="1">
      <protection locked="0"/>
    </xf>
    <xf numFmtId="6" fontId="4" fillId="0" borderId="3" xfId="0" applyNumberFormat="1" applyFont="1" applyBorder="1" applyProtection="1"/>
    <xf numFmtId="0" fontId="5" fillId="0" borderId="0" xfId="0" applyFont="1" applyBorder="1" applyAlignment="1" applyProtection="1"/>
    <xf numFmtId="0" fontId="0" fillId="0" borderId="0" xfId="0" applyAlignment="1"/>
    <xf numFmtId="0" fontId="9" fillId="0" borderId="0" xfId="5" quotePrefix="1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protection locked="0"/>
    </xf>
    <xf numFmtId="0" fontId="24" fillId="0" borderId="0" xfId="5" quotePrefix="1" applyNumberFormat="1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" fontId="4" fillId="0" borderId="0" xfId="0" applyNumberFormat="1" applyFont="1" applyProtection="1"/>
    <xf numFmtId="0" fontId="0" fillId="0" borderId="0" xfId="0" applyAlignment="1"/>
    <xf numFmtId="0" fontId="26" fillId="0" borderId="2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" fontId="22" fillId="0" borderId="3" xfId="0" applyNumberFormat="1" applyFont="1" applyBorder="1" applyProtection="1">
      <protection locked="0"/>
    </xf>
    <xf numFmtId="164" fontId="8" fillId="0" borderId="0" xfId="0" applyNumberFormat="1" applyFont="1" applyProtection="1">
      <protection locked="0"/>
    </xf>
    <xf numFmtId="6" fontId="5" fillId="0" borderId="7" xfId="0" applyNumberFormat="1" applyFont="1" applyFill="1" applyBorder="1" applyProtection="1"/>
    <xf numFmtId="0" fontId="27" fillId="0" borderId="0" xfId="3" applyFont="1" applyBorder="1" applyProtection="1"/>
    <xf numFmtId="0" fontId="1" fillId="0" borderId="0" xfId="0" applyFont="1"/>
    <xf numFmtId="165" fontId="15" fillId="0" borderId="0" xfId="0" applyNumberFormat="1" applyFont="1"/>
    <xf numFmtId="0" fontId="0" fillId="0" borderId="0" xfId="0" applyBorder="1" applyAlignment="1" applyProtection="1">
      <protection locked="0"/>
    </xf>
    <xf numFmtId="170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8" fillId="0" borderId="8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170" fontId="5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170" fontId="17" fillId="0" borderId="2" xfId="0" applyNumberFormat="1" applyFont="1" applyBorder="1" applyAlignment="1" applyProtection="1">
      <protection locked="0"/>
    </xf>
    <xf numFmtId="0" fontId="18" fillId="0" borderId="2" xfId="0" applyFont="1" applyBorder="1" applyAlignment="1" applyProtection="1">
      <protection locked="0"/>
    </xf>
    <xf numFmtId="170" fontId="19" fillId="0" borderId="4" xfId="0" applyNumberFormat="1" applyFont="1" applyBorder="1" applyAlignment="1" applyProtection="1">
      <protection locked="0"/>
    </xf>
    <xf numFmtId="170" fontId="7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 2" xfId="4" xr:uid="{00000000-0005-0000-0000-000002000000}"/>
    <cellStyle name="Normal 2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119742</xdr:colOff>
      <xdr:row>1</xdr:row>
      <xdr:rowOff>16329</xdr:rowOff>
    </xdr:from>
    <xdr:to>
      <xdr:col>15</xdr:col>
      <xdr:colOff>669471</xdr:colOff>
      <xdr:row>2</xdr:row>
      <xdr:rowOff>156029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14E1817A-670A-4E27-A566-669D0C97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199" y="244929"/>
          <a:ext cx="1246415" cy="34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Normal="100" workbookViewId="0">
      <selection activeCell="B51" sqref="B51"/>
    </sheetView>
  </sheetViews>
  <sheetFormatPr defaultRowHeight="15.9" x14ac:dyDescent="0.45"/>
  <cols>
    <col min="1" max="1" width="3.92578125" customWidth="1"/>
    <col min="2" max="2" width="6.2109375" customWidth="1"/>
    <col min="3" max="3" width="17.7109375" customWidth="1"/>
    <col min="4" max="4" width="14.140625" customWidth="1"/>
    <col min="5" max="5" width="2.5703125" customWidth="1"/>
    <col min="7" max="7" width="3.0703125" customWidth="1"/>
    <col min="8" max="8" width="12.7109375" customWidth="1"/>
    <col min="9" max="9" width="3.7109375" customWidth="1"/>
    <col min="10" max="10" width="13.7109375" customWidth="1"/>
    <col min="11" max="11" width="3.0703125" customWidth="1"/>
    <col min="12" max="12" width="9.92578125" customWidth="1"/>
    <col min="13" max="13" width="9.640625" customWidth="1"/>
    <col min="14" max="14" width="11.2109375" customWidth="1"/>
  </cols>
  <sheetData>
    <row r="1" spans="2:17" ht="18" x14ac:dyDescent="0.4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2:17" x14ac:dyDescent="0.45">
      <c r="B2" s="1"/>
      <c r="C2" s="105" t="s">
        <v>78</v>
      </c>
      <c r="D2" s="1"/>
      <c r="E2" s="1"/>
      <c r="F2" s="1"/>
      <c r="G2" s="1"/>
      <c r="H2" s="1"/>
      <c r="I2" s="1"/>
      <c r="J2" s="3"/>
      <c r="K2" s="3"/>
      <c r="L2" s="3"/>
      <c r="M2" s="4"/>
      <c r="N2" s="1"/>
    </row>
    <row r="3" spans="2:17" x14ac:dyDescent="0.45">
      <c r="B3" s="2" t="s">
        <v>75</v>
      </c>
      <c r="D3" s="106"/>
      <c r="E3" s="106"/>
      <c r="F3" s="106"/>
      <c r="G3" s="106"/>
      <c r="H3" s="106"/>
      <c r="J3" s="117"/>
      <c r="K3" s="5"/>
      <c r="L3" s="143" t="s">
        <v>1</v>
      </c>
      <c r="M3" s="144"/>
      <c r="N3" s="116">
        <v>2021</v>
      </c>
    </row>
    <row r="4" spans="2:17" x14ac:dyDescent="0.45">
      <c r="C4" s="2" t="s">
        <v>76</v>
      </c>
      <c r="F4" s="6">
        <f>N3-1</f>
        <v>2020</v>
      </c>
      <c r="G4" s="1"/>
      <c r="H4" s="9">
        <v>0</v>
      </c>
      <c r="I4" s="2" t="s">
        <v>4</v>
      </c>
      <c r="J4" s="7" t="s">
        <v>2</v>
      </c>
      <c r="K4" s="7"/>
      <c r="L4" s="7"/>
      <c r="M4" s="7"/>
      <c r="N4" s="8">
        <f>IF(H4=0,0,(+F24/H4))</f>
        <v>0</v>
      </c>
    </row>
    <row r="5" spans="2:17" x14ac:dyDescent="0.45">
      <c r="J5" s="1" t="s">
        <v>5</v>
      </c>
      <c r="L5" s="10"/>
      <c r="M5" s="10"/>
      <c r="N5" s="11">
        <f>F24</f>
        <v>0</v>
      </c>
    </row>
    <row r="6" spans="2:17" x14ac:dyDescent="0.45">
      <c r="B6" s="2" t="s">
        <v>3</v>
      </c>
      <c r="D6" s="1"/>
      <c r="E6" s="1"/>
      <c r="F6" s="111">
        <f>N3</f>
        <v>2021</v>
      </c>
      <c r="G6" s="1"/>
      <c r="H6" s="12"/>
      <c r="I6" s="2"/>
      <c r="J6" s="1" t="s">
        <v>6</v>
      </c>
      <c r="K6" s="1"/>
      <c r="L6" s="1"/>
      <c r="M6" s="1"/>
      <c r="N6" s="13">
        <f>L24</f>
        <v>0</v>
      </c>
    </row>
    <row r="7" spans="2:17" x14ac:dyDescent="0.45">
      <c r="B7" s="1"/>
      <c r="C7" s="5"/>
      <c r="D7" s="1"/>
      <c r="E7" s="1"/>
      <c r="F7" s="1"/>
      <c r="G7" s="1"/>
      <c r="H7" s="1"/>
      <c r="I7" s="1"/>
      <c r="J7" s="7" t="s">
        <v>7</v>
      </c>
      <c r="K7" s="7"/>
      <c r="L7" s="14"/>
      <c r="M7" s="7"/>
      <c r="N7" s="15">
        <f>IF(H4=0,0,H24/H4)</f>
        <v>0</v>
      </c>
    </row>
    <row r="8" spans="2:17" x14ac:dyDescent="0.45">
      <c r="B8" s="1"/>
      <c r="C8" s="5"/>
      <c r="D8" s="1"/>
      <c r="E8" s="1"/>
      <c r="F8" s="1"/>
      <c r="G8" s="1"/>
      <c r="H8" s="1"/>
      <c r="I8" s="1"/>
      <c r="J8" s="1"/>
      <c r="K8" s="1"/>
      <c r="M8" s="1"/>
      <c r="N8" s="16"/>
    </row>
    <row r="9" spans="2:17" x14ac:dyDescent="0.45">
      <c r="B9" s="1"/>
      <c r="C9" s="1"/>
      <c r="D9" s="1"/>
      <c r="E9" s="1"/>
      <c r="F9" s="1"/>
      <c r="G9" s="1"/>
      <c r="H9" s="17" t="s">
        <v>8</v>
      </c>
      <c r="I9" s="17"/>
      <c r="J9" s="17" t="s">
        <v>9</v>
      </c>
      <c r="K9" s="1"/>
      <c r="L9" s="17" t="s">
        <v>10</v>
      </c>
      <c r="M9" s="17" t="s">
        <v>10</v>
      </c>
      <c r="N9" s="17" t="s">
        <v>10</v>
      </c>
    </row>
    <row r="10" spans="2:17" x14ac:dyDescent="0.45">
      <c r="B10" s="2" t="s">
        <v>11</v>
      </c>
      <c r="C10" s="1"/>
      <c r="D10" s="1"/>
      <c r="E10" s="1"/>
      <c r="F10" s="17" t="s">
        <v>12</v>
      </c>
      <c r="G10" s="1"/>
      <c r="H10" s="17" t="s">
        <v>13</v>
      </c>
      <c r="I10" s="17"/>
      <c r="J10" s="17" t="s">
        <v>14</v>
      </c>
      <c r="K10" s="1"/>
      <c r="L10" s="17" t="s">
        <v>15</v>
      </c>
      <c r="M10" s="17" t="s">
        <v>16</v>
      </c>
      <c r="N10" s="17" t="s">
        <v>16</v>
      </c>
    </row>
    <row r="11" spans="2:17" x14ac:dyDescent="0.45">
      <c r="B11" s="1"/>
      <c r="C11" s="1"/>
      <c r="D11" s="115" t="s">
        <v>77</v>
      </c>
      <c r="E11" s="109"/>
      <c r="F11" s="1"/>
      <c r="G11" s="1"/>
      <c r="H11" s="17" t="s">
        <v>17</v>
      </c>
      <c r="I11" s="17"/>
      <c r="J11" s="1"/>
      <c r="K11" s="1"/>
      <c r="L11" s="17" t="s">
        <v>18</v>
      </c>
      <c r="M11" s="17" t="s">
        <v>19</v>
      </c>
      <c r="N11" s="17" t="s">
        <v>20</v>
      </c>
    </row>
    <row r="12" spans="2:17" x14ac:dyDescent="0.45">
      <c r="B12" s="2" t="s">
        <v>24</v>
      </c>
      <c r="D12" s="109"/>
      <c r="E12" s="109"/>
      <c r="F12" s="1"/>
      <c r="G12" s="1"/>
      <c r="H12" s="1"/>
      <c r="I12" s="1"/>
      <c r="J12" s="22"/>
      <c r="K12" s="1"/>
      <c r="L12" s="20"/>
      <c r="M12" s="1"/>
      <c r="N12" s="1"/>
    </row>
    <row r="13" spans="2:17" x14ac:dyDescent="0.45">
      <c r="B13" s="1" t="s">
        <v>21</v>
      </c>
      <c r="D13" s="113"/>
      <c r="E13" s="109"/>
      <c r="F13" s="9">
        <v>0</v>
      </c>
      <c r="G13" s="1"/>
      <c r="H13" s="18">
        <v>0</v>
      </c>
      <c r="I13" s="1"/>
      <c r="J13" s="19">
        <v>0</v>
      </c>
      <c r="K13" s="1"/>
      <c r="L13" s="20">
        <f>IF(F13=0,0,(H13/F13))</f>
        <v>0</v>
      </c>
      <c r="M13" s="21">
        <f>IF(H13=0,0,(J13/H13)*100)</f>
        <v>0</v>
      </c>
      <c r="N13" s="22">
        <f>IF(F13=0,0,(J13/F13))</f>
        <v>0</v>
      </c>
      <c r="P13" s="30"/>
    </row>
    <row r="14" spans="2:17" x14ac:dyDescent="0.45">
      <c r="B14" s="1" t="s">
        <v>23</v>
      </c>
      <c r="D14" s="113"/>
      <c r="E14" s="109"/>
      <c r="F14" s="9">
        <v>0</v>
      </c>
      <c r="G14" s="1"/>
      <c r="H14" s="18">
        <v>0</v>
      </c>
      <c r="I14" s="1"/>
      <c r="J14" s="19">
        <v>0</v>
      </c>
      <c r="K14" s="1"/>
      <c r="L14" s="20">
        <f>IF(F14=0,0,(H14/F14))</f>
        <v>0</v>
      </c>
      <c r="M14" s="21">
        <f>IF(H14=0,0,(J14/H14)*100)</f>
        <v>0</v>
      </c>
      <c r="N14" s="22">
        <f>IF(F14=0,0,(J14/F14))</f>
        <v>0</v>
      </c>
      <c r="P14" s="31"/>
      <c r="Q14" s="1"/>
    </row>
    <row r="15" spans="2:17" x14ac:dyDescent="0.45">
      <c r="B15" s="2" t="s">
        <v>25</v>
      </c>
      <c r="D15" s="109"/>
      <c r="E15" s="109"/>
      <c r="F15" s="24">
        <f>SUM(F13:F14)</f>
        <v>0</v>
      </c>
      <c r="G15" s="1"/>
      <c r="H15" s="32">
        <f>SUM(H13:H14)</f>
        <v>0</v>
      </c>
      <c r="I15" s="1"/>
      <c r="J15" s="25">
        <f>SUM(J13:J14)</f>
        <v>0</v>
      </c>
      <c r="K15" s="1"/>
      <c r="L15" s="26">
        <f>IF(F15=0,0,(H15/F15))</f>
        <v>0</v>
      </c>
      <c r="M15" s="27"/>
      <c r="N15" s="28">
        <f>IF(F15=0,0,(J15/F15))</f>
        <v>0</v>
      </c>
      <c r="O15" s="33">
        <f>IF($H$4=0,0,H15/$H$4)</f>
        <v>0</v>
      </c>
      <c r="P15" s="34"/>
      <c r="Q15" s="35"/>
    </row>
    <row r="16" spans="2:17" x14ac:dyDescent="0.45">
      <c r="B16" s="1"/>
      <c r="D16" s="109"/>
      <c r="E16" s="109"/>
      <c r="F16" s="1"/>
      <c r="G16" s="1"/>
      <c r="H16" s="29"/>
      <c r="I16" s="1"/>
      <c r="J16" s="22"/>
      <c r="K16" s="1"/>
      <c r="L16" s="20"/>
      <c r="M16" s="1"/>
      <c r="N16" s="1"/>
    </row>
    <row r="17" spans="2:17" x14ac:dyDescent="0.45">
      <c r="B17" s="2" t="s">
        <v>26</v>
      </c>
      <c r="D17" s="109"/>
      <c r="E17" s="109"/>
      <c r="F17" s="1"/>
      <c r="G17" s="1"/>
      <c r="H17" s="1"/>
      <c r="I17" s="1"/>
      <c r="J17" s="22"/>
      <c r="K17" s="1"/>
      <c r="L17" s="20"/>
      <c r="M17" s="1"/>
      <c r="N17" s="1"/>
    </row>
    <row r="18" spans="2:17" x14ac:dyDescent="0.45">
      <c r="B18" s="1" t="s">
        <v>27</v>
      </c>
      <c r="D18" s="113"/>
      <c r="E18" s="109"/>
      <c r="F18" s="9">
        <v>0</v>
      </c>
      <c r="G18" s="1"/>
      <c r="H18" s="18">
        <v>0</v>
      </c>
      <c r="I18" s="1"/>
      <c r="J18" s="19">
        <v>0</v>
      </c>
      <c r="K18" s="1"/>
      <c r="L18" s="20">
        <f>IF(F18=0,0,(H18/F18))</f>
        <v>0</v>
      </c>
      <c r="M18" s="21">
        <f>IF(H18=0,0,(J18/H18)*100)</f>
        <v>0</v>
      </c>
      <c r="N18" s="22">
        <f>IF(F18=0,0,(J18/F18))</f>
        <v>0</v>
      </c>
      <c r="O18" s="33">
        <f>IF($H$4=0,0,H18/$H$4)</f>
        <v>0</v>
      </c>
      <c r="P18" s="36">
        <f>IF(H18=0,0,J18/H18*100)</f>
        <v>0</v>
      </c>
      <c r="Q18" s="30" t="s">
        <v>28</v>
      </c>
    </row>
    <row r="19" spans="2:17" x14ac:dyDescent="0.45">
      <c r="B19" s="1" t="s">
        <v>23</v>
      </c>
      <c r="D19" s="113"/>
      <c r="E19" s="109"/>
      <c r="F19" s="9">
        <v>0</v>
      </c>
      <c r="G19" s="1"/>
      <c r="H19" s="18">
        <v>0</v>
      </c>
      <c r="I19" s="1"/>
      <c r="J19" s="19">
        <v>0</v>
      </c>
      <c r="K19" s="1"/>
      <c r="L19" s="20">
        <f>IF(F19=0,0,(H19/F19))</f>
        <v>0</v>
      </c>
      <c r="M19" s="21">
        <f>IF(H19=0,0,(J19/H19)*100)</f>
        <v>0</v>
      </c>
      <c r="N19" s="22">
        <f>IF(F19=0,0,(J19/F19))</f>
        <v>0</v>
      </c>
      <c r="O19" s="33">
        <f>IF($H$4=0,0,H19/$H$4)</f>
        <v>0</v>
      </c>
      <c r="P19" s="1">
        <f>IF(F18+F19=0,0,((H18+H19)/(F18+F19)))</f>
        <v>0</v>
      </c>
      <c r="Q19" s="30" t="s">
        <v>29</v>
      </c>
    </row>
    <row r="20" spans="2:17" x14ac:dyDescent="0.45">
      <c r="B20" s="1" t="s">
        <v>30</v>
      </c>
      <c r="D20" s="109"/>
      <c r="E20" s="109"/>
      <c r="F20" s="37">
        <v>0</v>
      </c>
      <c r="G20" s="38"/>
      <c r="H20" s="39">
        <v>0</v>
      </c>
      <c r="I20" s="1"/>
      <c r="J20" s="40">
        <v>0</v>
      </c>
      <c r="K20" s="1"/>
      <c r="L20" s="20">
        <f>IF(F20=0,0,(H20/F20))</f>
        <v>0</v>
      </c>
      <c r="M20" s="21">
        <f>IF(H20=0,0,(J20/H20)*100)</f>
        <v>0</v>
      </c>
      <c r="N20" s="41">
        <f>IF(F20=0,0,(J20/F20))</f>
        <v>0</v>
      </c>
      <c r="O20" s="33">
        <f>IF($H$4=0,0,H20/$H$4)</f>
        <v>0</v>
      </c>
    </row>
    <row r="21" spans="2:17" x14ac:dyDescent="0.45">
      <c r="B21" s="2" t="s">
        <v>31</v>
      </c>
      <c r="D21" s="109"/>
      <c r="E21" s="109"/>
      <c r="F21" s="24">
        <f>SUM(F18:F20)</f>
        <v>0</v>
      </c>
      <c r="G21" s="1"/>
      <c r="H21" s="32">
        <f>SUM(H18:H20)</f>
        <v>0</v>
      </c>
      <c r="I21" s="1"/>
      <c r="J21" s="25">
        <f>SUM(J18:J20)</f>
        <v>0</v>
      </c>
      <c r="K21" s="1"/>
      <c r="L21" s="26">
        <f>IF(F21=0,0,(H21/F21))</f>
        <v>0</v>
      </c>
      <c r="M21" s="27"/>
      <c r="N21" s="28">
        <f>IF(F21=0,0,(J21/F21))</f>
        <v>0</v>
      </c>
      <c r="O21" s="33">
        <f>IF($H$4=0,0,H21/$H$4)</f>
        <v>0</v>
      </c>
    </row>
    <row r="22" spans="2:17" x14ac:dyDescent="0.45">
      <c r="B22" s="42" t="s">
        <v>32</v>
      </c>
      <c r="D22" s="109"/>
      <c r="E22" s="109"/>
      <c r="F22" s="1"/>
      <c r="G22" s="1"/>
      <c r="H22" s="29"/>
      <c r="I22" s="1"/>
      <c r="J22" s="43"/>
      <c r="K22" s="1"/>
      <c r="L22" s="20"/>
      <c r="M22" s="1"/>
      <c r="N22" s="1"/>
    </row>
    <row r="23" spans="2:17" x14ac:dyDescent="0.45">
      <c r="B23" s="139" t="s">
        <v>33</v>
      </c>
      <c r="C23" s="140"/>
      <c r="D23" s="140"/>
      <c r="E23" s="140"/>
      <c r="F23" s="140"/>
      <c r="G23" s="140"/>
      <c r="H23" s="140"/>
      <c r="I23" s="140"/>
      <c r="J23" s="43"/>
      <c r="K23" s="1"/>
      <c r="L23" s="20"/>
      <c r="M23" s="1"/>
      <c r="N23" s="1"/>
      <c r="O23" s="23" t="s">
        <v>22</v>
      </c>
      <c r="Q23" s="30" t="s">
        <v>34</v>
      </c>
    </row>
    <row r="24" spans="2:17" x14ac:dyDescent="0.45">
      <c r="B24" s="2" t="s">
        <v>35</v>
      </c>
      <c r="C24" s="1"/>
      <c r="D24" s="1"/>
      <c r="E24" s="1"/>
      <c r="F24" s="46">
        <f>(F15+F21)</f>
        <v>0</v>
      </c>
      <c r="G24" s="1"/>
      <c r="H24" s="44">
        <f>(H15+H21)</f>
        <v>0</v>
      </c>
      <c r="I24" s="1"/>
      <c r="J24" s="28">
        <f>(J15+J21)</f>
        <v>0</v>
      </c>
      <c r="K24" s="1"/>
      <c r="L24" s="26">
        <f>IF(F24=0,0,(H24/F24))</f>
        <v>0</v>
      </c>
      <c r="M24" s="27">
        <f>IF(H24=0,0,(J24/H24)*100)</f>
        <v>0</v>
      </c>
      <c r="N24" s="28">
        <f>IF(F24=0,0,(J24/F24))</f>
        <v>0</v>
      </c>
      <c r="O24" s="33">
        <f>IF($H$4=0,0,H24/$H$4)</f>
        <v>0</v>
      </c>
      <c r="Q24" s="45">
        <f>J24-J20</f>
        <v>0</v>
      </c>
    </row>
    <row r="25" spans="2:17" x14ac:dyDescent="0.45">
      <c r="B25" s="2"/>
      <c r="C25" s="1"/>
      <c r="D25" s="1"/>
      <c r="E25" s="1"/>
      <c r="F25" s="46">
        <f>F19+F14</f>
        <v>0</v>
      </c>
      <c r="G25" s="1"/>
      <c r="H25" s="44"/>
      <c r="I25" s="1"/>
      <c r="J25" s="28"/>
      <c r="K25" s="1"/>
      <c r="L25" s="26"/>
      <c r="M25" s="27"/>
      <c r="N25" s="28"/>
    </row>
    <row r="26" spans="2:17" x14ac:dyDescent="0.45">
      <c r="B26" s="2" t="s">
        <v>36</v>
      </c>
      <c r="C26" s="1"/>
      <c r="D26" s="1"/>
      <c r="E26" s="1"/>
      <c r="F26" s="46">
        <f>F13+F18</f>
        <v>0</v>
      </c>
      <c r="G26" s="2"/>
      <c r="H26" s="47">
        <f>H13+H18</f>
        <v>0</v>
      </c>
      <c r="I26" s="2"/>
      <c r="J26" s="48">
        <f>J13+J18</f>
        <v>0</v>
      </c>
      <c r="K26" s="1"/>
      <c r="L26" s="26">
        <f>IF(F26=0,0,(H26/F26))</f>
        <v>0</v>
      </c>
      <c r="M26" s="27">
        <f>IF(H26=0,0,(J26/H26)*100)</f>
        <v>0</v>
      </c>
      <c r="N26" s="28">
        <f>IF(F26=0,0,(J26/F26))</f>
        <v>0</v>
      </c>
      <c r="O26" s="33">
        <f>IF($H$4=0,0,H26/$H$4)</f>
        <v>0</v>
      </c>
    </row>
    <row r="27" spans="2:17" x14ac:dyDescent="0.45">
      <c r="B27" s="49" t="s">
        <v>37</v>
      </c>
      <c r="C27" s="50"/>
      <c r="D27" s="50"/>
      <c r="E27" s="50"/>
      <c r="F27" s="49"/>
      <c r="G27" s="1"/>
      <c r="H27" s="29"/>
      <c r="I27" s="1"/>
      <c r="J27" s="1"/>
      <c r="K27" s="1"/>
      <c r="L27" s="20"/>
      <c r="M27" s="1"/>
      <c r="N27" s="1"/>
    </row>
    <row r="28" spans="2:17" x14ac:dyDescent="0.45">
      <c r="C28" s="145" t="s">
        <v>80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"/>
      <c r="N28" s="1"/>
    </row>
    <row r="29" spans="2:17" x14ac:dyDescent="0.45">
      <c r="C29" s="68"/>
      <c r="F29" s="71"/>
      <c r="G29" s="72"/>
      <c r="H29" s="70" t="s">
        <v>1</v>
      </c>
      <c r="I29" s="72"/>
      <c r="J29" s="6">
        <f>N3</f>
        <v>2021</v>
      </c>
      <c r="K29" s="72"/>
    </row>
    <row r="30" spans="2:17" x14ac:dyDescent="0.45">
      <c r="B30" s="70"/>
      <c r="C30" s="68"/>
      <c r="F30" s="2"/>
      <c r="G30" s="72"/>
      <c r="I30" s="72"/>
      <c r="J30" s="73"/>
      <c r="K30" s="72"/>
    </row>
    <row r="31" spans="2:17" x14ac:dyDescent="0.45">
      <c r="B31" s="72" t="s">
        <v>81</v>
      </c>
      <c r="C31" s="1"/>
      <c r="F31" s="71"/>
      <c r="G31" s="72"/>
      <c r="H31" s="72" t="s">
        <v>49</v>
      </c>
      <c r="I31" s="72"/>
      <c r="J31" s="128" t="s">
        <v>50</v>
      </c>
      <c r="K31" s="129"/>
      <c r="L31" s="129"/>
    </row>
    <row r="32" spans="2:17" x14ac:dyDescent="0.45">
      <c r="B32" s="75" t="s">
        <v>51</v>
      </c>
      <c r="C32" s="1"/>
      <c r="F32" s="76">
        <f>D98</f>
        <v>2021</v>
      </c>
      <c r="G32" s="72"/>
      <c r="H32" s="20">
        <f>F20</f>
        <v>0</v>
      </c>
      <c r="I32" s="72"/>
      <c r="J32" s="130" t="s">
        <v>52</v>
      </c>
      <c r="K32" s="131"/>
      <c r="L32" s="131"/>
    </row>
    <row r="33" spans="1:14" x14ac:dyDescent="0.45">
      <c r="B33" s="75" t="s">
        <v>53</v>
      </c>
      <c r="C33" s="1"/>
      <c r="F33" s="76">
        <f>F32</f>
        <v>2021</v>
      </c>
      <c r="G33" s="72"/>
      <c r="H33" s="77">
        <v>0</v>
      </c>
      <c r="I33" s="72"/>
      <c r="J33" s="132"/>
      <c r="K33" s="126"/>
      <c r="L33" s="126"/>
    </row>
    <row r="34" spans="1:14" x14ac:dyDescent="0.45">
      <c r="B34" s="75"/>
      <c r="C34" s="1"/>
      <c r="F34" s="76"/>
      <c r="G34" s="72"/>
      <c r="H34" s="72"/>
      <c r="I34" s="72"/>
      <c r="J34" s="73"/>
      <c r="K34" s="72"/>
    </row>
    <row r="35" spans="1:14" x14ac:dyDescent="0.45">
      <c r="C35" s="1" t="s">
        <v>54</v>
      </c>
      <c r="F35" s="78">
        <f>F33-1</f>
        <v>2020</v>
      </c>
      <c r="G35" s="72"/>
      <c r="H35" s="77">
        <v>0</v>
      </c>
      <c r="I35" s="72"/>
      <c r="J35" s="133" t="s">
        <v>55</v>
      </c>
      <c r="K35" s="134"/>
      <c r="L35" s="134"/>
    </row>
    <row r="36" spans="1:14" x14ac:dyDescent="0.45">
      <c r="B36" s="75" t="s">
        <v>56</v>
      </c>
      <c r="C36" s="1"/>
      <c r="F36" s="76">
        <f>F37</f>
        <v>2021</v>
      </c>
      <c r="G36" s="72"/>
      <c r="H36" s="77">
        <v>0</v>
      </c>
      <c r="I36" s="72"/>
      <c r="J36" s="79"/>
      <c r="K36" s="80"/>
      <c r="L36" s="80"/>
    </row>
    <row r="37" spans="1:14" x14ac:dyDescent="0.45">
      <c r="B37" s="1" t="s">
        <v>57</v>
      </c>
      <c r="C37" s="1"/>
      <c r="F37" s="76">
        <f>F32</f>
        <v>2021</v>
      </c>
      <c r="G37" s="72"/>
      <c r="H37" s="77">
        <v>0</v>
      </c>
      <c r="I37" s="72"/>
      <c r="J37" s="132"/>
      <c r="K37" s="126"/>
      <c r="L37" s="126"/>
    </row>
    <row r="38" spans="1:14" x14ac:dyDescent="0.45">
      <c r="B38" s="2"/>
      <c r="C38" s="1"/>
      <c r="F38" s="76"/>
      <c r="G38" s="72"/>
      <c r="H38" s="72"/>
      <c r="I38" s="72"/>
      <c r="J38" s="73"/>
      <c r="K38" s="72"/>
    </row>
    <row r="39" spans="1:14" x14ac:dyDescent="0.45">
      <c r="B39" s="51" t="s">
        <v>58</v>
      </c>
      <c r="C39" s="1"/>
      <c r="F39" s="81"/>
      <c r="G39" s="72"/>
      <c r="H39" s="72"/>
      <c r="I39" s="72"/>
      <c r="J39" s="73"/>
      <c r="K39" s="72"/>
    </row>
    <row r="40" spans="1:14" x14ac:dyDescent="0.45">
      <c r="B40" s="137" t="s">
        <v>48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x14ac:dyDescent="0.45">
      <c r="B41" s="49"/>
      <c r="C41" s="50"/>
      <c r="D41" s="50"/>
      <c r="E41" s="50"/>
      <c r="F41" s="49"/>
      <c r="G41" s="1"/>
      <c r="H41" s="29"/>
      <c r="I41" s="1"/>
      <c r="J41" s="1"/>
      <c r="K41" s="1"/>
      <c r="L41" s="20"/>
      <c r="M41" s="1"/>
      <c r="N41" s="1"/>
    </row>
    <row r="42" spans="1:14" x14ac:dyDescent="0.45">
      <c r="B42" s="51" t="s">
        <v>38</v>
      </c>
      <c r="C42" s="1"/>
      <c r="D42" s="1"/>
      <c r="E42" s="1"/>
      <c r="F42" s="1"/>
      <c r="G42" s="1"/>
      <c r="H42" s="17" t="s">
        <v>39</v>
      </c>
      <c r="I42" s="17"/>
      <c r="J42" s="17" t="s">
        <v>9</v>
      </c>
      <c r="K42" s="1"/>
      <c r="L42" s="52" t="s">
        <v>10</v>
      </c>
      <c r="M42" s="17" t="s">
        <v>10</v>
      </c>
      <c r="N42" s="17" t="s">
        <v>10</v>
      </c>
    </row>
    <row r="43" spans="1:14" x14ac:dyDescent="0.45">
      <c r="B43" s="53"/>
      <c r="C43" s="1"/>
      <c r="D43" s="1"/>
      <c r="E43" s="1"/>
      <c r="G43" s="1"/>
      <c r="H43" s="17" t="s">
        <v>13</v>
      </c>
      <c r="I43" s="17"/>
      <c r="J43" s="17" t="s">
        <v>14</v>
      </c>
      <c r="K43" s="1"/>
      <c r="L43" s="52" t="s">
        <v>15</v>
      </c>
      <c r="M43" s="17" t="s">
        <v>16</v>
      </c>
      <c r="N43" s="17" t="s">
        <v>16</v>
      </c>
    </row>
    <row r="44" spans="1:14" x14ac:dyDescent="0.45">
      <c r="B44" s="54"/>
      <c r="C44" s="1"/>
      <c r="D44" s="115" t="s">
        <v>77</v>
      </c>
      <c r="E44" s="1"/>
      <c r="F44" s="17" t="s">
        <v>12</v>
      </c>
      <c r="G44" s="1"/>
      <c r="H44" s="17" t="s">
        <v>17</v>
      </c>
      <c r="I44" s="30"/>
      <c r="J44" s="1"/>
      <c r="K44" s="1"/>
      <c r="L44" s="52" t="s">
        <v>40</v>
      </c>
      <c r="M44" s="17" t="s">
        <v>19</v>
      </c>
      <c r="N44" s="17" t="s">
        <v>20</v>
      </c>
    </row>
    <row r="45" spans="1:14" x14ac:dyDescent="0.45">
      <c r="B45" s="51" t="s">
        <v>41</v>
      </c>
      <c r="G45" s="55"/>
      <c r="H45" s="55"/>
      <c r="I45" s="55"/>
      <c r="L45" s="56"/>
    </row>
    <row r="46" spans="1:14" x14ac:dyDescent="0.45">
      <c r="A46" s="57">
        <v>1</v>
      </c>
      <c r="B46" s="58" t="s">
        <v>73</v>
      </c>
      <c r="D46" s="113"/>
      <c r="E46" s="114"/>
      <c r="F46" s="9">
        <v>0</v>
      </c>
      <c r="G46" s="10"/>
      <c r="H46" s="18">
        <v>0</v>
      </c>
      <c r="I46" s="55"/>
      <c r="J46" s="59">
        <v>0</v>
      </c>
      <c r="K46" s="1"/>
      <c r="L46" s="60">
        <f>IF(F46=0,0,(H46/F46))</f>
        <v>0</v>
      </c>
      <c r="M46" s="21">
        <f>IF(H46=0,0,(J46/H46)*100)</f>
        <v>0</v>
      </c>
      <c r="N46" s="22">
        <f>IF(F46=0,0,(J46/F46))</f>
        <v>0</v>
      </c>
    </row>
    <row r="47" spans="1:14" x14ac:dyDescent="0.45">
      <c r="A47" s="57">
        <f>A46+1</f>
        <v>2</v>
      </c>
      <c r="B47" s="58" t="s">
        <v>69</v>
      </c>
      <c r="D47" s="113"/>
      <c r="E47" s="114"/>
      <c r="F47" s="9">
        <v>0</v>
      </c>
      <c r="G47" s="10"/>
      <c r="H47" s="18">
        <v>0</v>
      </c>
      <c r="I47" s="55"/>
      <c r="J47" s="59">
        <v>0</v>
      </c>
      <c r="K47" s="1"/>
      <c r="L47" s="60">
        <f>IF(F47=0,0,(H47/F47))</f>
        <v>0</v>
      </c>
      <c r="M47" s="21">
        <f t="shared" ref="M47:M51" si="0">IF(H47=0,0,(J47/H47)*100)</f>
        <v>0</v>
      </c>
      <c r="N47" s="22">
        <f>IF(F47=0,0,(J47/F47))</f>
        <v>0</v>
      </c>
    </row>
    <row r="48" spans="1:14" x14ac:dyDescent="0.45">
      <c r="A48" s="57">
        <v>3</v>
      </c>
      <c r="B48" s="119" t="s">
        <v>79</v>
      </c>
      <c r="D48" s="113"/>
      <c r="E48" s="114"/>
      <c r="F48" s="9">
        <v>0</v>
      </c>
      <c r="G48" s="10"/>
      <c r="H48" s="18">
        <v>0</v>
      </c>
      <c r="I48" s="55"/>
      <c r="J48" s="59">
        <v>0</v>
      </c>
      <c r="K48" s="1"/>
      <c r="L48" s="60">
        <f t="shared" ref="L48:L51" si="1">IF(F48=0,0,(H48/F48))</f>
        <v>0</v>
      </c>
      <c r="M48" s="21">
        <f t="shared" si="0"/>
        <v>0</v>
      </c>
      <c r="N48" s="22">
        <f>IF(F48=0,0,(J48/F48))</f>
        <v>0</v>
      </c>
    </row>
    <row r="49" spans="1:14" x14ac:dyDescent="0.45">
      <c r="A49" s="57">
        <v>4</v>
      </c>
      <c r="B49" s="58" t="s">
        <v>70</v>
      </c>
      <c r="D49" s="113"/>
      <c r="E49" s="114"/>
      <c r="F49" s="9">
        <v>0</v>
      </c>
      <c r="G49" s="10"/>
      <c r="H49" s="18">
        <v>0</v>
      </c>
      <c r="I49" s="55"/>
      <c r="J49" s="59">
        <v>0</v>
      </c>
      <c r="K49" s="1"/>
      <c r="L49" s="60">
        <f t="shared" si="1"/>
        <v>0</v>
      </c>
      <c r="M49" s="21"/>
      <c r="N49" s="22">
        <f>IF(F49=0,0,(J49/F49))</f>
        <v>0</v>
      </c>
    </row>
    <row r="50" spans="1:14" x14ac:dyDescent="0.45">
      <c r="A50" s="57">
        <v>5</v>
      </c>
      <c r="B50" s="58" t="s">
        <v>71</v>
      </c>
      <c r="D50" s="113"/>
      <c r="E50" s="114"/>
      <c r="F50" s="9">
        <v>0</v>
      </c>
      <c r="G50" s="10"/>
      <c r="H50" s="18">
        <v>0</v>
      </c>
      <c r="I50" s="55"/>
      <c r="J50" s="59">
        <v>0</v>
      </c>
      <c r="K50" s="1"/>
      <c r="L50" s="60">
        <f t="shared" si="1"/>
        <v>0</v>
      </c>
      <c r="M50" s="21">
        <f t="shared" si="0"/>
        <v>0</v>
      </c>
      <c r="N50" s="22">
        <f>IF(F50=0,0,(J50/F50))</f>
        <v>0</v>
      </c>
    </row>
    <row r="51" spans="1:14" x14ac:dyDescent="0.45">
      <c r="A51" s="57">
        <v>6</v>
      </c>
      <c r="B51" s="104" t="s">
        <v>72</v>
      </c>
      <c r="D51" s="113"/>
      <c r="E51" s="114"/>
      <c r="F51" s="9">
        <v>0</v>
      </c>
      <c r="G51" s="10"/>
      <c r="H51" s="18">
        <v>0</v>
      </c>
      <c r="I51" s="55"/>
      <c r="J51" s="59">
        <v>0</v>
      </c>
      <c r="K51" s="1"/>
      <c r="L51" s="60">
        <f t="shared" si="1"/>
        <v>0</v>
      </c>
      <c r="M51" s="21">
        <f t="shared" si="0"/>
        <v>0</v>
      </c>
      <c r="N51" s="22">
        <f t="shared" ref="N51" si="2">IF(F51=0,0,(J51/F51))</f>
        <v>0</v>
      </c>
    </row>
    <row r="52" spans="1:14" x14ac:dyDescent="0.45">
      <c r="B52" s="61" t="s">
        <v>42</v>
      </c>
      <c r="D52" s="110"/>
      <c r="E52" s="110"/>
      <c r="F52" s="62">
        <f>SUM(F46:F51)</f>
        <v>0</v>
      </c>
      <c r="G52" s="1"/>
      <c r="H52" s="1"/>
      <c r="I52" s="55"/>
      <c r="J52" s="63">
        <f>SUM(J46:J51)</f>
        <v>0</v>
      </c>
      <c r="L52" s="56"/>
      <c r="N52" s="28">
        <f>IF(F52=0,0,(J52/F52))</f>
        <v>0</v>
      </c>
    </row>
    <row r="53" spans="1:14" x14ac:dyDescent="0.45">
      <c r="B53" s="61"/>
      <c r="F53" s="62"/>
      <c r="G53" s="1"/>
      <c r="H53" s="1"/>
      <c r="I53" s="1"/>
      <c r="J53" s="63"/>
      <c r="K53" s="1"/>
    </row>
    <row r="54" spans="1:14" x14ac:dyDescent="0.45">
      <c r="B54" s="2" t="s">
        <v>82</v>
      </c>
      <c r="F54" s="124">
        <f>J29</f>
        <v>2021</v>
      </c>
      <c r="M54" s="82"/>
      <c r="N54" s="82"/>
    </row>
    <row r="55" spans="1:14" x14ac:dyDescent="0.45">
      <c r="C55" s="83" t="s">
        <v>59</v>
      </c>
      <c r="D55" s="115" t="s">
        <v>77</v>
      </c>
      <c r="F55" s="51" t="s">
        <v>60</v>
      </c>
      <c r="H55" s="84"/>
      <c r="L55" s="1" t="s">
        <v>48</v>
      </c>
      <c r="M55" s="82"/>
      <c r="N55" s="82"/>
    </row>
    <row r="56" spans="1:14" x14ac:dyDescent="0.45">
      <c r="B56" s="2" t="s">
        <v>61</v>
      </c>
      <c r="C56" s="85"/>
      <c r="F56" s="86" t="s">
        <v>12</v>
      </c>
      <c r="H56" s="84"/>
      <c r="M56" s="82"/>
      <c r="N56" s="82"/>
    </row>
    <row r="57" spans="1:14" x14ac:dyDescent="0.45">
      <c r="B57" s="87" t="str">
        <f>B46</f>
        <v xml:space="preserve">Breeding Cows </v>
      </c>
      <c r="D57" s="113"/>
      <c r="F57" s="77">
        <v>0</v>
      </c>
      <c r="H57" s="84"/>
      <c r="J57" s="88"/>
      <c r="L57" s="135"/>
      <c r="M57" s="135"/>
      <c r="N57" s="135"/>
    </row>
    <row r="58" spans="1:14" x14ac:dyDescent="0.45">
      <c r="B58" s="87" t="str">
        <f>B47</f>
        <v>Cull Cows</v>
      </c>
      <c r="D58" s="113"/>
      <c r="F58" s="77">
        <v>0</v>
      </c>
      <c r="H58" s="84"/>
      <c r="J58" s="1"/>
      <c r="M58" s="82"/>
      <c r="N58" s="82"/>
    </row>
    <row r="59" spans="1:14" x14ac:dyDescent="0.45">
      <c r="B59" s="87" t="str">
        <f>B48</f>
        <v>Open Heif. Before Exposed</v>
      </c>
      <c r="D59" s="113"/>
      <c r="F59" s="77">
        <v>0</v>
      </c>
      <c r="H59" s="84"/>
      <c r="J59" s="1"/>
      <c r="M59" s="82"/>
      <c r="N59" s="82"/>
    </row>
    <row r="60" spans="1:14" x14ac:dyDescent="0.45">
      <c r="B60" s="87" t="str">
        <f>B49</f>
        <v>Repl. Heifer Open</v>
      </c>
      <c r="D60" s="113"/>
      <c r="F60" s="77">
        <v>0</v>
      </c>
      <c r="H60" s="84"/>
      <c r="M60" s="82"/>
      <c r="N60" s="82"/>
    </row>
    <row r="61" spans="1:14" x14ac:dyDescent="0.45">
      <c r="B61" s="87" t="str">
        <f>B50</f>
        <v>Repl. Heifer Bred</v>
      </c>
      <c r="D61" s="113"/>
      <c r="F61" s="77">
        <v>0</v>
      </c>
      <c r="H61" s="84"/>
      <c r="M61" s="82"/>
      <c r="N61" s="82"/>
    </row>
    <row r="62" spans="1:14" x14ac:dyDescent="0.45">
      <c r="C62" s="89" t="str">
        <f>B52</f>
        <v>Subtotal Raised  Breeding Cattle</v>
      </c>
      <c r="F62" s="90">
        <f>SUM(F57:F61)</f>
        <v>0</v>
      </c>
      <c r="L62" s="135"/>
      <c r="M62" s="135"/>
      <c r="N62" s="135"/>
    </row>
    <row r="63" spans="1:14" x14ac:dyDescent="0.45">
      <c r="C63" s="89"/>
      <c r="F63" s="95"/>
      <c r="L63" s="122"/>
      <c r="M63" s="122"/>
      <c r="N63" s="122"/>
    </row>
    <row r="64" spans="1:14" x14ac:dyDescent="0.45">
      <c r="B64" s="146" t="s">
        <v>83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</row>
    <row r="65" spans="1:14" x14ac:dyDescent="0.45">
      <c r="C65" s="89"/>
      <c r="F65" s="95"/>
      <c r="H65" s="91"/>
      <c r="L65" s="122"/>
      <c r="M65" s="122"/>
      <c r="N65" s="122"/>
    </row>
    <row r="66" spans="1:14" x14ac:dyDescent="0.45">
      <c r="B66" s="61" t="s">
        <v>43</v>
      </c>
      <c r="D66" s="110"/>
      <c r="E66" s="110"/>
      <c r="G66" s="55"/>
      <c r="H66" s="91"/>
      <c r="I66" s="55"/>
      <c r="L66" s="56"/>
    </row>
    <row r="67" spans="1:14" x14ac:dyDescent="0.45">
      <c r="A67" s="64">
        <v>1</v>
      </c>
      <c r="B67" s="58" t="s">
        <v>73</v>
      </c>
      <c r="C67" s="108"/>
      <c r="D67" s="113"/>
      <c r="E67" s="114"/>
      <c r="F67" s="9">
        <v>0</v>
      </c>
      <c r="G67" s="10"/>
      <c r="H67" s="18">
        <v>0</v>
      </c>
      <c r="I67" s="55"/>
      <c r="J67" s="59">
        <v>0</v>
      </c>
      <c r="K67" s="1"/>
      <c r="L67" s="60">
        <f>IF(F67=0,0,(H67/F67))</f>
        <v>0</v>
      </c>
      <c r="M67" s="21"/>
      <c r="N67" s="22">
        <f t="shared" ref="N67:N70" si="3">IF(F67=0,0,(J67/F67))</f>
        <v>0</v>
      </c>
    </row>
    <row r="68" spans="1:14" x14ac:dyDescent="0.45">
      <c r="A68" s="64">
        <f>+A67+1</f>
        <v>2</v>
      </c>
      <c r="B68" s="58" t="s">
        <v>69</v>
      </c>
      <c r="C68" s="108"/>
      <c r="D68" s="113"/>
      <c r="E68" s="114"/>
      <c r="F68" s="9">
        <v>0</v>
      </c>
      <c r="G68" s="10"/>
      <c r="H68" s="18">
        <v>0</v>
      </c>
      <c r="I68" s="55"/>
      <c r="J68" s="59">
        <v>0</v>
      </c>
      <c r="K68" s="1"/>
      <c r="L68" s="60">
        <f>IF(F68=0,0,(H68/F68))</f>
        <v>0</v>
      </c>
      <c r="M68" s="21">
        <f>IF(H68=0,0,(J68/H68)*100)</f>
        <v>0</v>
      </c>
      <c r="N68" s="22">
        <f t="shared" si="3"/>
        <v>0</v>
      </c>
    </row>
    <row r="69" spans="1:14" x14ac:dyDescent="0.45">
      <c r="A69" s="64">
        <f t="shared" ref="A69:A72" si="4">+A68+1</f>
        <v>3</v>
      </c>
      <c r="B69" s="119" t="s">
        <v>79</v>
      </c>
      <c r="C69" s="108"/>
      <c r="D69" s="113"/>
      <c r="E69" s="114"/>
      <c r="F69" s="9">
        <v>0</v>
      </c>
      <c r="G69" s="10"/>
      <c r="H69" s="18">
        <v>0</v>
      </c>
      <c r="I69" s="55"/>
      <c r="J69" s="59">
        <v>0</v>
      </c>
      <c r="K69" s="1"/>
      <c r="L69" s="60"/>
      <c r="M69" s="21">
        <f>IF(H69=0,0,(J69/H69)*100)</f>
        <v>0</v>
      </c>
      <c r="N69" s="22">
        <f t="shared" si="3"/>
        <v>0</v>
      </c>
    </row>
    <row r="70" spans="1:14" x14ac:dyDescent="0.45">
      <c r="A70" s="64">
        <f t="shared" si="4"/>
        <v>4</v>
      </c>
      <c r="B70" s="58" t="s">
        <v>70</v>
      </c>
      <c r="C70" s="108"/>
      <c r="D70" s="113"/>
      <c r="E70" s="114"/>
      <c r="F70" s="9">
        <v>0</v>
      </c>
      <c r="G70" s="1"/>
      <c r="H70" s="18">
        <v>0</v>
      </c>
      <c r="I70" s="55"/>
      <c r="J70" s="59">
        <v>0</v>
      </c>
      <c r="K70" s="1"/>
      <c r="L70" s="60"/>
      <c r="M70" s="21"/>
      <c r="N70" s="22">
        <f t="shared" si="3"/>
        <v>0</v>
      </c>
    </row>
    <row r="71" spans="1:14" x14ac:dyDescent="0.45">
      <c r="A71" s="64">
        <f t="shared" si="4"/>
        <v>5</v>
      </c>
      <c r="B71" s="58" t="s">
        <v>71</v>
      </c>
      <c r="C71" s="108"/>
      <c r="D71" s="113"/>
      <c r="E71" s="114"/>
      <c r="F71" s="9">
        <v>0</v>
      </c>
      <c r="G71" s="1"/>
      <c r="H71" s="18">
        <v>0</v>
      </c>
      <c r="I71" s="55"/>
      <c r="J71" s="59">
        <v>0</v>
      </c>
      <c r="K71" s="1"/>
      <c r="L71" s="60">
        <f>IF(F71=0,0,(H71/F71))</f>
        <v>0</v>
      </c>
      <c r="M71" s="21">
        <f>IF(H71=0,0,(J71/H71)*100)</f>
        <v>0</v>
      </c>
      <c r="N71" s="22">
        <f>IF(F71=0,0,(J71/F71))</f>
        <v>0</v>
      </c>
    </row>
    <row r="72" spans="1:14" x14ac:dyDescent="0.45">
      <c r="A72" s="64">
        <f t="shared" si="4"/>
        <v>6</v>
      </c>
      <c r="B72" s="107" t="s">
        <v>72</v>
      </c>
      <c r="C72" s="108"/>
      <c r="D72" s="113"/>
      <c r="E72" s="114"/>
      <c r="F72" s="9">
        <v>0</v>
      </c>
      <c r="G72" s="1"/>
      <c r="H72" s="18">
        <v>0</v>
      </c>
      <c r="I72" s="55"/>
      <c r="J72" s="59">
        <v>0</v>
      </c>
      <c r="L72" s="60">
        <f>IF(F72=0,0,(H72/F72))</f>
        <v>0</v>
      </c>
      <c r="M72" s="21">
        <f>IF(H72=0,0,(J72/H72)*100)</f>
        <v>0</v>
      </c>
      <c r="N72" s="22">
        <f>IF(F72=0,0,(J72/F72))</f>
        <v>0</v>
      </c>
    </row>
    <row r="73" spans="1:14" x14ac:dyDescent="0.45">
      <c r="B73" s="61" t="s">
        <v>74</v>
      </c>
      <c r="F73" s="62">
        <f>SUM(F67:F72)</f>
        <v>0</v>
      </c>
      <c r="G73" s="1"/>
      <c r="H73" s="1"/>
      <c r="I73" s="55"/>
      <c r="J73" s="63">
        <f>SUM(J67:J72)</f>
        <v>0</v>
      </c>
      <c r="K73" s="1"/>
      <c r="L73" s="60">
        <f t="shared" ref="L73" si="5">IF(F73=0,0,(H73/F73))</f>
        <v>0</v>
      </c>
      <c r="M73" s="21">
        <f t="shared" ref="M73" si="6">IF(H73=0,0,(J73/H73)*100)</f>
        <v>0</v>
      </c>
      <c r="N73" s="28">
        <f>IF(F73=0,0,(J73/F73))</f>
        <v>0</v>
      </c>
    </row>
    <row r="74" spans="1:14" x14ac:dyDescent="0.45">
      <c r="C74" s="89"/>
      <c r="F74" s="95"/>
      <c r="H74" s="91"/>
      <c r="L74" s="122"/>
      <c r="M74" s="122"/>
      <c r="N74" s="122"/>
    </row>
    <row r="75" spans="1:14" x14ac:dyDescent="0.45">
      <c r="B75" s="2" t="s">
        <v>62</v>
      </c>
      <c r="C75" s="92"/>
      <c r="F75" s="43"/>
      <c r="H75" s="91" t="s">
        <v>63</v>
      </c>
      <c r="M75" s="82"/>
      <c r="N75" s="82"/>
    </row>
    <row r="76" spans="1:14" x14ac:dyDescent="0.45">
      <c r="B76" s="1" t="str">
        <f>B67</f>
        <v xml:space="preserve">Breeding Cows </v>
      </c>
      <c r="D76" s="113"/>
      <c r="F76" s="77">
        <v>0</v>
      </c>
      <c r="H76" s="93">
        <v>0</v>
      </c>
      <c r="L76" s="135"/>
      <c r="M76" s="135"/>
      <c r="N76" s="135"/>
    </row>
    <row r="77" spans="1:14" x14ac:dyDescent="0.45">
      <c r="B77" s="1" t="str">
        <f>B68</f>
        <v>Cull Cows</v>
      </c>
      <c r="D77" s="113"/>
      <c r="F77" s="77">
        <v>0</v>
      </c>
      <c r="H77" s="93">
        <v>0</v>
      </c>
      <c r="M77" s="82"/>
      <c r="N77" s="82"/>
    </row>
    <row r="78" spans="1:14" x14ac:dyDescent="0.45">
      <c r="B78" s="1" t="str">
        <f>B69</f>
        <v>Open Heif. Before Exposed</v>
      </c>
      <c r="D78" s="113"/>
      <c r="F78" s="77">
        <v>0</v>
      </c>
      <c r="H78" s="93">
        <v>0</v>
      </c>
      <c r="M78" s="82"/>
      <c r="N78" s="82"/>
    </row>
    <row r="79" spans="1:14" x14ac:dyDescent="0.45">
      <c r="B79" s="1" t="str">
        <f>B70</f>
        <v>Repl. Heifer Open</v>
      </c>
      <c r="D79" s="113"/>
      <c r="F79" s="77">
        <v>0</v>
      </c>
      <c r="H79" s="93">
        <v>0</v>
      </c>
      <c r="M79" s="82"/>
      <c r="N79" s="82"/>
    </row>
    <row r="80" spans="1:14" x14ac:dyDescent="0.45">
      <c r="B80" s="1" t="str">
        <f>B71</f>
        <v>Repl. Heifer Bred</v>
      </c>
      <c r="D80" s="113"/>
      <c r="F80" s="77">
        <v>0</v>
      </c>
      <c r="H80" s="93">
        <v>0</v>
      </c>
      <c r="M80" s="82"/>
      <c r="N80" s="82"/>
    </row>
    <row r="81" spans="2:14" x14ac:dyDescent="0.45">
      <c r="B81" s="94" t="str">
        <f>B73</f>
        <v>Subtotal Purch. Breeding Cattle</v>
      </c>
      <c r="F81" s="90">
        <f>SUM(F76:F80)</f>
        <v>0</v>
      </c>
      <c r="L81" s="135"/>
      <c r="M81" s="135"/>
      <c r="N81" s="135"/>
    </row>
    <row r="82" spans="2:14" x14ac:dyDescent="0.45">
      <c r="B82" s="94"/>
      <c r="F82" s="95"/>
      <c r="L82" s="122"/>
      <c r="M82" s="122"/>
      <c r="N82" s="122"/>
    </row>
    <row r="83" spans="2:14" x14ac:dyDescent="0.45">
      <c r="B83" s="51" t="s">
        <v>44</v>
      </c>
      <c r="F83" s="44">
        <f>F52+F73</f>
        <v>0</v>
      </c>
      <c r="G83" s="2"/>
      <c r="H83" s="44"/>
      <c r="I83" s="2"/>
      <c r="J83" s="123">
        <f>J52+J73</f>
        <v>0</v>
      </c>
      <c r="K83" s="1"/>
      <c r="L83" s="65"/>
      <c r="N83" s="28">
        <f>IF(F83=0,0,(J83/F83))</f>
        <v>0</v>
      </c>
    </row>
    <row r="84" spans="2:14" x14ac:dyDescent="0.45">
      <c r="B84" s="51"/>
      <c r="F84" s="29"/>
      <c r="G84" s="1"/>
      <c r="H84" s="29"/>
      <c r="I84" s="1"/>
      <c r="J84" s="63"/>
      <c r="K84" s="1"/>
      <c r="L84" s="65"/>
      <c r="N84" s="28"/>
    </row>
    <row r="85" spans="2:14" x14ac:dyDescent="0.45">
      <c r="B85" s="30" t="s">
        <v>64</v>
      </c>
      <c r="C85" s="30" t="s">
        <v>64</v>
      </c>
    </row>
    <row r="86" spans="2:14" x14ac:dyDescent="0.45">
      <c r="C86" s="51" t="s">
        <v>65</v>
      </c>
      <c r="D86" s="43"/>
      <c r="E86" s="43"/>
      <c r="F86" s="43"/>
      <c r="G86" s="1"/>
      <c r="H86" s="1"/>
      <c r="J86" s="6">
        <f>F32</f>
        <v>2021</v>
      </c>
      <c r="K86" s="1"/>
      <c r="L86" s="1"/>
    </row>
    <row r="87" spans="2:14" x14ac:dyDescent="0.45">
      <c r="C87" s="69"/>
      <c r="D87" s="1"/>
      <c r="E87" s="1"/>
      <c r="F87" s="43"/>
      <c r="G87" s="1"/>
      <c r="H87" s="43"/>
      <c r="I87" s="1"/>
      <c r="J87" s="43"/>
      <c r="K87" s="1"/>
      <c r="L87" s="1"/>
    </row>
    <row r="88" spans="2:14" x14ac:dyDescent="0.45">
      <c r="C88" s="74"/>
      <c r="D88" s="1"/>
      <c r="E88" s="1"/>
      <c r="F88" s="96" t="s">
        <v>66</v>
      </c>
      <c r="G88" s="1"/>
      <c r="H88" s="96" t="s">
        <v>20</v>
      </c>
      <c r="I88" s="1"/>
      <c r="J88" s="97" t="s">
        <v>67</v>
      </c>
      <c r="K88" s="1"/>
      <c r="L88" s="1"/>
    </row>
    <row r="89" spans="2:14" x14ac:dyDescent="0.45">
      <c r="B89">
        <v>1</v>
      </c>
      <c r="C89" s="74" t="str">
        <f t="shared" ref="C89:C93" si="7">B76</f>
        <v xml:space="preserve">Breeding Cows </v>
      </c>
      <c r="D89" s="1"/>
      <c r="E89" s="1"/>
      <c r="F89" s="99">
        <v>0</v>
      </c>
      <c r="G89" s="1"/>
      <c r="H89" s="100">
        <v>0</v>
      </c>
      <c r="I89" s="1"/>
      <c r="J89" s="101">
        <f t="shared" ref="J89:J93" si="8">F89*H89</f>
        <v>0</v>
      </c>
      <c r="K89" s="1"/>
      <c r="L89" s="1"/>
    </row>
    <row r="90" spans="2:14" x14ac:dyDescent="0.45">
      <c r="B90">
        <f>B89+1</f>
        <v>2</v>
      </c>
      <c r="C90" s="74" t="str">
        <f t="shared" si="7"/>
        <v>Cull Cows</v>
      </c>
      <c r="D90" s="1"/>
      <c r="E90" s="1"/>
      <c r="F90" s="99">
        <v>0</v>
      </c>
      <c r="G90" s="1"/>
      <c r="H90" s="100">
        <v>0</v>
      </c>
      <c r="I90" s="1"/>
      <c r="J90" s="101">
        <f t="shared" si="8"/>
        <v>0</v>
      </c>
      <c r="K90" s="1"/>
      <c r="L90" s="1"/>
    </row>
    <row r="91" spans="2:14" x14ac:dyDescent="0.45">
      <c r="B91">
        <f t="shared" ref="B91:B93" si="9">B90+1</f>
        <v>3</v>
      </c>
      <c r="C91" s="74" t="str">
        <f t="shared" si="7"/>
        <v>Open Heif. Before Exposed</v>
      </c>
      <c r="D91" s="69"/>
      <c r="E91" s="69"/>
      <c r="F91" s="99">
        <v>0</v>
      </c>
      <c r="G91" s="1"/>
      <c r="H91" s="100">
        <v>0</v>
      </c>
      <c r="I91" s="1"/>
      <c r="J91" s="101">
        <f t="shared" si="8"/>
        <v>0</v>
      </c>
      <c r="K91" s="1"/>
      <c r="L91" s="1"/>
    </row>
    <row r="92" spans="2:14" x14ac:dyDescent="0.45">
      <c r="B92">
        <f t="shared" si="9"/>
        <v>4</v>
      </c>
      <c r="C92" s="74" t="str">
        <f t="shared" si="7"/>
        <v>Repl. Heifer Open</v>
      </c>
      <c r="D92" s="69"/>
      <c r="E92" s="69"/>
      <c r="F92" s="99">
        <v>0</v>
      </c>
      <c r="G92" s="1"/>
      <c r="H92" s="100">
        <v>0</v>
      </c>
      <c r="I92" s="1"/>
      <c r="J92" s="101">
        <f t="shared" si="8"/>
        <v>0</v>
      </c>
      <c r="K92" s="1"/>
      <c r="L92" s="1"/>
    </row>
    <row r="93" spans="2:14" x14ac:dyDescent="0.45">
      <c r="B93">
        <f t="shared" si="9"/>
        <v>5</v>
      </c>
      <c r="C93" s="74" t="str">
        <f t="shared" si="7"/>
        <v>Repl. Heifer Bred</v>
      </c>
      <c r="D93" s="69"/>
      <c r="E93" s="69"/>
      <c r="F93" s="99">
        <v>0</v>
      </c>
      <c r="G93" s="1"/>
      <c r="H93" s="100">
        <v>0</v>
      </c>
      <c r="I93" s="1"/>
      <c r="J93" s="101">
        <f t="shared" si="8"/>
        <v>0</v>
      </c>
      <c r="K93" s="1"/>
      <c r="L93" s="1"/>
    </row>
    <row r="94" spans="2:14" x14ac:dyDescent="0.45">
      <c r="C94" s="102" t="s">
        <v>68</v>
      </c>
      <c r="D94" s="103"/>
      <c r="E94" s="112"/>
      <c r="F94" s="98">
        <f>SUM(F89:F93)</f>
        <v>0</v>
      </c>
      <c r="G94" s="1"/>
      <c r="H94" s="1"/>
      <c r="I94" s="1"/>
      <c r="J94" s="118">
        <f>SUM(J89:J93)</f>
        <v>0</v>
      </c>
      <c r="K94" s="1"/>
      <c r="L94" s="136"/>
      <c r="M94" s="136"/>
      <c r="N94" s="136"/>
    </row>
    <row r="95" spans="2:14" x14ac:dyDescent="0.45">
      <c r="B95" s="125" t="s">
        <v>48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</row>
    <row r="97" spans="2:14" ht="18" x14ac:dyDescent="0.45">
      <c r="B97" s="141" t="s">
        <v>45</v>
      </c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</row>
    <row r="98" spans="2:14" x14ac:dyDescent="0.45">
      <c r="B98" s="51"/>
      <c r="C98" s="66"/>
      <c r="D98" s="2">
        <f>N3</f>
        <v>2021</v>
      </c>
      <c r="E98" s="1"/>
      <c r="F98" s="1"/>
      <c r="G98" s="1"/>
      <c r="H98" s="1"/>
      <c r="I98" s="1"/>
      <c r="J98" s="1"/>
    </row>
    <row r="99" spans="2:14" x14ac:dyDescent="0.45">
      <c r="B99" s="2" t="s">
        <v>46</v>
      </c>
      <c r="C99" s="66"/>
      <c r="D99" s="1"/>
      <c r="E99" s="1"/>
      <c r="F99" s="62">
        <f>F26</f>
        <v>0</v>
      </c>
      <c r="G99" s="1"/>
      <c r="H99" s="1"/>
      <c r="I99" s="1"/>
      <c r="J99" s="63">
        <f>J26</f>
        <v>0</v>
      </c>
    </row>
    <row r="100" spans="2:14" x14ac:dyDescent="0.45">
      <c r="B100" s="51" t="s">
        <v>47</v>
      </c>
      <c r="C100" s="66"/>
      <c r="D100" s="1"/>
      <c r="E100" s="1"/>
      <c r="F100" s="67">
        <f>F83</f>
        <v>0</v>
      </c>
      <c r="G100" s="1"/>
      <c r="H100" s="1"/>
      <c r="I100" s="1"/>
      <c r="J100" s="63">
        <f>J83</f>
        <v>0</v>
      </c>
    </row>
    <row r="101" spans="2:14" x14ac:dyDescent="0.45">
      <c r="B101" s="74"/>
      <c r="C101" s="68"/>
      <c r="D101" s="72" t="s">
        <v>8</v>
      </c>
      <c r="E101" s="120"/>
      <c r="F101" s="121">
        <f>F99+F100</f>
        <v>0</v>
      </c>
      <c r="G101" s="120"/>
      <c r="H101" s="120"/>
      <c r="I101" s="120"/>
      <c r="J101" s="73">
        <f>J99+J100</f>
        <v>0</v>
      </c>
    </row>
    <row r="102" spans="2:14" x14ac:dyDescent="0.45">
      <c r="B102" s="125" t="s">
        <v>48</v>
      </c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7"/>
    </row>
  </sheetData>
  <mergeCells count="19">
    <mergeCell ref="B1:N1"/>
    <mergeCell ref="B23:I23"/>
    <mergeCell ref="B97:N97"/>
    <mergeCell ref="L3:M3"/>
    <mergeCell ref="C28:L28"/>
    <mergeCell ref="B64:N64"/>
    <mergeCell ref="B102:N102"/>
    <mergeCell ref="J31:L31"/>
    <mergeCell ref="J32:L32"/>
    <mergeCell ref="J33:L33"/>
    <mergeCell ref="J35:L35"/>
    <mergeCell ref="J37:L37"/>
    <mergeCell ref="L81:N81"/>
    <mergeCell ref="L94:N94"/>
    <mergeCell ref="B95:N95"/>
    <mergeCell ref="B40:N40"/>
    <mergeCell ref="L57:N57"/>
    <mergeCell ref="L62:N62"/>
    <mergeCell ref="L76:N76"/>
  </mergeCells>
  <pageMargins left="0.7" right="0.2" top="0.75" bottom="0.75" header="0.3" footer="0.3"/>
  <pageSetup scale="58" orientation="portrait" r:id="rId1"/>
  <headerFooter>
    <oddFooter>&amp;L&amp;F&amp;R&amp;A
Page &amp;P of &amp;N</oddFooter>
  </headerFooter>
  <rowBreaks count="1" manualBreakCount="1">
    <brk id="63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Cattle Prod- Sales Transfers </vt:lpstr>
      <vt:lpstr>'Cattle Prod- Sales Transfers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McGrann</cp:lastModifiedBy>
  <cp:lastPrinted>2021-11-10T23:21:17Z</cp:lastPrinted>
  <dcterms:created xsi:type="dcterms:W3CDTF">2016-04-11T16:24:02Z</dcterms:created>
  <dcterms:modified xsi:type="dcterms:W3CDTF">2021-11-16T06:35:53Z</dcterms:modified>
</cp:coreProperties>
</file>