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agnettamu0-my.sharepoint.com/personal/pancho_abello_agnet_tamu_edu/Documents/Beef Cattle Decision Aids/"/>
    </mc:Choice>
  </mc:AlternateContent>
  <xr:revisionPtr revIDLastSave="20" documentId="8_{4516F59F-2DAE-4BC4-8091-CA477A4A7CB8}" xr6:coauthVersionLast="46" xr6:coauthVersionMax="46" xr10:uidLastSave="{7E2CDA39-A870-4C46-927E-766D4DC89255}"/>
  <bookViews>
    <workbookView xWindow="-98" yWindow="-98" windowWidth="20715" windowHeight="13276" activeTab="1" xr2:uid="{4940B858-C3DB-40AB-A974-E82A6AD2C503}"/>
  </bookViews>
  <sheets>
    <sheet name="Cow Herd Calving Distribution" sheetId="1" r:id="rId1"/>
    <sheet name="Repl. HeiferCalvingDistribution" sheetId="2" r:id="rId2"/>
    <sheet name="Reproduction Definitions" sheetId="3" r:id="rId3"/>
  </sheets>
  <definedNames>
    <definedName name="_xlnm.Print_Area" localSheetId="0">'Cow Herd Calving Distribution'!$B$1:$F$37</definedName>
    <definedName name="_xlnm.Print_Area" localSheetId="1">'Repl. HeiferCalvingDistribution'!$B$1:$F$37</definedName>
    <definedName name="_xlnm.Print_Area" localSheetId="2">'Reproduction Definitions'!$B$2:$B$25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2" l="1"/>
  <c r="E12" i="2"/>
  <c r="E12" i="1"/>
  <c r="C17" i="2"/>
  <c r="E29" i="2"/>
  <c r="E35" i="2" s="1"/>
  <c r="F26" i="2"/>
  <c r="F24" i="2"/>
  <c r="C21" i="2"/>
  <c r="D21" i="2" s="1"/>
  <c r="C22" i="2" s="1"/>
  <c r="D22" i="2" s="1"/>
  <c r="C23" i="2" s="1"/>
  <c r="D23" i="2" s="1"/>
  <c r="C25" i="2" s="1"/>
  <c r="D25" i="2" s="1"/>
  <c r="C27" i="2" s="1"/>
  <c r="F26" i="1"/>
  <c r="F24" i="1"/>
  <c r="E29" i="1"/>
  <c r="F23" i="1" s="1"/>
  <c r="C21" i="1"/>
  <c r="D21" i="1" s="1"/>
  <c r="C22" i="1" s="1"/>
  <c r="D22" i="1" s="1"/>
  <c r="C23" i="1" s="1"/>
  <c r="D23" i="1" s="1"/>
  <c r="C25" i="1" s="1"/>
  <c r="D25" i="1" s="1"/>
  <c r="C27" i="1" s="1"/>
  <c r="C17" i="1"/>
  <c r="E31" i="1" l="1"/>
  <c r="E33" i="1"/>
  <c r="E31" i="2"/>
  <c r="F25" i="2"/>
  <c r="F23" i="2"/>
  <c r="F21" i="2"/>
  <c r="F22" i="2"/>
  <c r="F27" i="2"/>
  <c r="E35" i="1"/>
  <c r="F27" i="1"/>
  <c r="F25" i="1"/>
  <c r="F21" i="1"/>
  <c r="F22" i="1"/>
</calcChain>
</file>

<file path=xl/sharedStrings.xml><?xml version="1.0" encoding="utf-8"?>
<sst xmlns="http://schemas.openxmlformats.org/spreadsheetml/2006/main" count="82" uniqueCount="48">
  <si>
    <t>Breeding Season</t>
  </si>
  <si>
    <t xml:space="preserve">  Ending Date</t>
  </si>
  <si>
    <t xml:space="preserve">Days in Breeding </t>
  </si>
  <si>
    <t>1-21 Days</t>
  </si>
  <si>
    <t>22-42 Days</t>
  </si>
  <si>
    <t>43-63 Days</t>
  </si>
  <si>
    <t>86 or more</t>
  </si>
  <si>
    <t>64-85 Days</t>
  </si>
  <si>
    <t>Gestation Days</t>
  </si>
  <si>
    <t>Calving Data By Date</t>
  </si>
  <si>
    <t>Calved Born</t>
  </si>
  <si>
    <t>By Date-Head</t>
  </si>
  <si>
    <t>Herd Description</t>
  </si>
  <si>
    <t xml:space="preserve">Females </t>
  </si>
  <si>
    <t>Exposed</t>
  </si>
  <si>
    <t>Females</t>
  </si>
  <si>
    <t>Pregnant</t>
  </si>
  <si>
    <t xml:space="preserve">  Beginning Date</t>
  </si>
  <si>
    <t>Percent</t>
  </si>
  <si>
    <t>Head and Pregnancy</t>
  </si>
  <si>
    <t>Total Live Calves Born</t>
  </si>
  <si>
    <t>Calving</t>
  </si>
  <si>
    <t>Distribution</t>
  </si>
  <si>
    <t>Calving Percent Based on Exposed Females</t>
  </si>
  <si>
    <t>Pregnancy</t>
  </si>
  <si>
    <t>Calving Percent Based on Pregnant Females</t>
  </si>
  <si>
    <t>Pregnancy and Calving Loss Based on Pregnancy</t>
  </si>
  <si>
    <t>Breeding Season and Calving Distribution Data</t>
  </si>
  <si>
    <t>Last Calf Born</t>
  </si>
  <si>
    <t>Cow Herd Breeding Season and Calving Distribution Performance</t>
  </si>
  <si>
    <t>Breeding Season Dates</t>
  </si>
  <si>
    <t>Date of first calf born can differ from the calculated value.</t>
  </si>
  <si>
    <t>Estimated days that can differ from the actual calving date of first calf born.</t>
  </si>
  <si>
    <t>Replacement Heifer Herd Breeding Season and Calving Distribution Performance</t>
  </si>
  <si>
    <t>Notes</t>
  </si>
  <si>
    <t>Key SPA Reproduction Definitions for Numbers and Calculations</t>
  </si>
  <si>
    <t>Cow Herd and Replacement Heifer Reproduction and Calving Distribution Performance</t>
  </si>
  <si>
    <r>
      <t>1. </t>
    </r>
    <r>
      <rPr>
        <b/>
        <sz val="14"/>
        <rFont val="Times New Roman"/>
        <family val="1"/>
      </rPr>
      <t>Total females exposed at the beginning of the breeding season</t>
    </r>
    <r>
      <rPr>
        <sz val="14"/>
        <rFont val="Times New Roman"/>
        <family val="1"/>
      </rPr>
      <t xml:space="preserve"> is the number of females in the beginning inventory that are exposed either to bulls or in an artificial insemination (AI) program.  The number should correspond to the number on the beginning date of the breeding season.</t>
    </r>
  </si>
  <si>
    <r>
      <t>2. </t>
    </r>
    <r>
      <rPr>
        <b/>
        <sz val="14"/>
        <rFont val="Times New Roman"/>
        <family val="1"/>
      </rPr>
      <t xml:space="preserve">Adjusted exposed females including sales, transfers, purchases of pairs and exposed and pregnant females -- </t>
    </r>
    <r>
      <rPr>
        <sz val="14"/>
        <rFont val="Times New Roman"/>
        <family val="1"/>
      </rPr>
      <t>is an inventory of exposed females that results from the beginning inventory plus all the adjustments.  This is the most critical number that must be generated by the inventory in the reproduction and production performance measures of the cow-calf enterprise.  The accuracy of this value will determine the overall accuracy of the productivity analysis.  The key is to carefully monitor monthly inventory maintenance and consistency between operating cycles.  This number begins with the beginning inventory on day one of the breeding season, subtracts culls not intended to be bred, as well as sales or transfers out of the breeding herd and adds purchases or transfers in.  The net result is used to determine the weaned calf percentage and other production measures of performance.</t>
    </r>
  </si>
  <si>
    <r>
      <t xml:space="preserve">3. </t>
    </r>
    <r>
      <rPr>
        <b/>
        <sz val="14"/>
        <rFont val="Times New Roman"/>
        <family val="1"/>
      </rPr>
      <t>Number of exposed females that are pregnancy tested</t>
    </r>
    <r>
      <rPr>
        <sz val="14"/>
        <rFont val="Times New Roman"/>
        <family val="1"/>
      </rPr>
      <t xml:space="preserve"> will be the base number used to calculate the pregnancy rate after adjustments.  Include females, which were pregnancy tested and sold or transferred out after the breeding season.</t>
    </r>
  </si>
  <si>
    <r>
      <t>4. </t>
    </r>
    <r>
      <rPr>
        <b/>
        <sz val="14"/>
        <rFont val="Times New Roman"/>
        <family val="1"/>
      </rPr>
      <t>Number of females diagnosed as pregnant</t>
    </r>
    <r>
      <rPr>
        <sz val="14"/>
        <rFont val="Times New Roman"/>
        <family val="1"/>
      </rPr>
      <t xml:space="preserve"> is the actual number of the exposed females diagnosed as pregnant.  The accuracy of the pregnancy rate improves when all females that are exposed are pregnancy tested.  Include females, which were diagnosed as pregnant, but sold or transferred out of the breeding herd after the breeding season.</t>
    </r>
  </si>
  <si>
    <r>
      <t xml:space="preserve">5. </t>
    </r>
    <r>
      <rPr>
        <b/>
        <sz val="14"/>
        <rFont val="Times New Roman"/>
        <family val="1"/>
      </rPr>
      <t>Pregnancy percentage --</t>
    </r>
    <r>
      <rPr>
        <sz val="14"/>
        <rFont val="Times New Roman"/>
        <family val="1"/>
      </rPr>
      <t xml:space="preserve"> expresses the number of females diagnosed as pregnant as a percentage of the number of exposed females that are pregnancy tested.</t>
    </r>
  </si>
  <si>
    <r>
      <t>6. </t>
    </r>
    <r>
      <rPr>
        <b/>
        <sz val="14"/>
        <rFont val="Times New Roman"/>
        <family val="1"/>
      </rPr>
      <t>Number of females diagnosed as open</t>
    </r>
    <r>
      <rPr>
        <sz val="14"/>
        <rFont val="Times New Roman"/>
        <family val="1"/>
      </rPr>
      <t xml:space="preserve"> is the number of females diagnosed as not being pregnant or the total number pregnancy tested minus those diagnosed as being pregnant.  Includes females, which were diagnosed as open but sold or transferred out of the breeding herd after the breeding season.</t>
    </r>
  </si>
  <si>
    <r>
      <t>7. </t>
    </r>
    <r>
      <rPr>
        <b/>
        <sz val="14"/>
        <rFont val="Times New Roman"/>
        <family val="1"/>
      </rPr>
      <t>Pregnancy percent based on exposed females is the key SPA measure</t>
    </r>
    <r>
      <rPr>
        <sz val="14"/>
        <rFont val="Times New Roman"/>
        <family val="1"/>
      </rPr>
      <t xml:space="preserve"> and is the number of pregnant females divided by the adjusted number of exposed females (see definitions 1. and 2.</t>
    </r>
  </si>
  <si>
    <r>
      <t>8.</t>
    </r>
    <r>
      <rPr>
        <b/>
        <sz val="14"/>
        <rFont val="Times New Roman"/>
        <family val="1"/>
      </rPr>
      <t xml:space="preserve"> Weaning percentage or calf crop.</t>
    </r>
    <r>
      <rPr>
        <sz val="14"/>
        <rFont val="Times New Roman"/>
        <family val="1"/>
      </rPr>
      <t xml:space="preserve"> Total calves weaned divided by adjusted exposed females from the breeding season producing the weaned calves.</t>
    </r>
  </si>
  <si>
    <r>
      <t>9.</t>
    </r>
    <r>
      <rPr>
        <b/>
        <sz val="14"/>
        <rFont val="Times New Roman"/>
        <family val="1"/>
      </rPr>
      <t xml:space="preserve"> Pregnancy and calving loss percent </t>
    </r>
    <r>
      <rPr>
        <sz val="14"/>
        <rFont val="Times New Roman"/>
        <family val="1"/>
      </rPr>
      <t>is the is the pregnancy percent minus calving percent</t>
    </r>
    <r>
      <rPr>
        <b/>
        <sz val="14"/>
        <rFont val="Times New Roman"/>
        <family val="1"/>
      </rPr>
      <t>.</t>
    </r>
  </si>
  <si>
    <r>
      <rPr>
        <b/>
        <sz val="14"/>
        <rFont val="Times New Roman"/>
        <family val="1"/>
      </rPr>
      <t>Having a high pregnancy rate and early calving are key measures of reproduction performance</t>
    </r>
    <r>
      <rPr>
        <sz val="14"/>
        <rFont val="Times New Roman"/>
        <family val="1"/>
      </rPr>
      <t xml:space="preserve">. </t>
    </r>
    <r>
      <rPr>
        <b/>
        <sz val="14"/>
        <rFont val="Times New Roman"/>
        <family val="1"/>
      </rPr>
      <t>High pregancy and early calving means more heavy weaned calves</t>
    </r>
    <r>
      <rPr>
        <sz val="14"/>
        <rFont val="Times New Roman"/>
        <family val="1"/>
      </rPr>
      <t>. This decision aids facilitates recording key reproduction dates and data for calving distribution data following the SPA reproduction definitions. The following are key SPA definitions for  data and reproduction performance results.</t>
    </r>
  </si>
  <si>
    <t>Date of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</si>
</sst>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2"/>
      <color theme="1"/>
      <name val="Arial"/>
      <family val="2"/>
    </font>
    <font>
      <sz val="12"/>
      <color theme="1"/>
      <name val="Arial"/>
      <family val="2"/>
    </font>
    <font>
      <b/>
      <sz val="12"/>
      <color theme="1"/>
      <name val="Arial"/>
      <family val="2"/>
    </font>
    <font>
      <sz val="12"/>
      <color rgb="FF3333FF"/>
      <name val="Arial"/>
      <family val="2"/>
    </font>
    <font>
      <sz val="11"/>
      <color rgb="FF3333FF"/>
      <name val="Arial"/>
      <family val="2"/>
    </font>
    <font>
      <sz val="10"/>
      <name val="Arial"/>
      <family val="2"/>
    </font>
    <font>
      <b/>
      <sz val="14"/>
      <name val="Times New Roman"/>
      <family val="1"/>
    </font>
    <font>
      <b/>
      <sz val="14"/>
      <color theme="1"/>
      <name val="Arial"/>
      <family val="2"/>
    </font>
    <font>
      <sz val="14"/>
      <name val="Times New Roman"/>
      <family val="1"/>
    </font>
    <font>
      <sz val="14"/>
      <name val="Arial"/>
      <family val="2"/>
    </font>
    <font>
      <sz val="14"/>
      <color theme="1"/>
      <name val="Arial"/>
      <family val="2"/>
    </font>
  </fonts>
  <fills count="2">
    <fill>
      <patternFill patternType="none"/>
    </fill>
    <fill>
      <patternFill patternType="gray125"/>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2" fillId="0" borderId="0" xfId="0" applyFont="1"/>
    <xf numFmtId="14" fontId="0" fillId="0" borderId="0" xfId="0" applyNumberFormat="1"/>
    <xf numFmtId="14" fontId="3" fillId="0" borderId="0" xfId="0" applyNumberFormat="1" applyFont="1" applyProtection="1">
      <protection locked="0"/>
    </xf>
    <xf numFmtId="0" fontId="3" fillId="0" borderId="0" xfId="0" applyFont="1"/>
    <xf numFmtId="9" fontId="0" fillId="0" borderId="0" xfId="1" applyFont="1"/>
    <xf numFmtId="164" fontId="0" fillId="0" borderId="0" xfId="1" applyNumberFormat="1" applyFont="1"/>
    <xf numFmtId="0" fontId="3" fillId="0" borderId="0" xfId="0" applyFont="1" applyProtection="1">
      <protection locked="0"/>
    </xf>
    <xf numFmtId="0" fontId="0" fillId="0" borderId="0" xfId="0" applyAlignment="1">
      <alignment horizontal="center"/>
    </xf>
    <xf numFmtId="164" fontId="2" fillId="0" borderId="0" xfId="1" applyNumberFormat="1" applyFont="1"/>
    <xf numFmtId="9" fontId="2" fillId="0" borderId="0" xfId="1" applyFont="1"/>
    <xf numFmtId="0" fontId="0" fillId="0" borderId="0" xfId="0" applyAlignment="1">
      <alignment horizontal="center"/>
    </xf>
    <xf numFmtId="0" fontId="5" fillId="0" borderId="0" xfId="0" applyFont="1"/>
    <xf numFmtId="0" fontId="6" fillId="0" borderId="0" xfId="0" applyFont="1" applyAlignment="1">
      <alignment horizontal="justify"/>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wrapText="1"/>
    </xf>
    <xf numFmtId="0" fontId="8" fillId="0" borderId="0" xfId="0" applyFont="1" applyAlignment="1">
      <alignment horizontal="justify"/>
    </xf>
    <xf numFmtId="0" fontId="8" fillId="0" borderId="0" xfId="0" applyFont="1" applyAlignment="1">
      <alignment horizontal="left" indent="4"/>
    </xf>
    <xf numFmtId="0" fontId="9" fillId="0" borderId="0" xfId="0" applyFont="1"/>
    <xf numFmtId="0" fontId="8" fillId="0" borderId="0" xfId="0" applyFont="1"/>
    <xf numFmtId="0" fontId="10" fillId="0" borderId="0" xfId="0" applyFont="1"/>
    <xf numFmtId="0" fontId="2" fillId="0" borderId="0" xfId="0" applyFont="1" applyAlignment="1">
      <alignment horizontal="center"/>
    </xf>
    <xf numFmtId="0" fontId="0" fillId="0" borderId="0" xfId="0" applyAlignment="1">
      <alignment horizontal="center"/>
    </xf>
    <xf numFmtId="14" fontId="3" fillId="0" borderId="4" xfId="0" applyNumberFormat="1" applyFont="1" applyBorder="1" applyProtection="1">
      <protection locked="0"/>
    </xf>
    <xf numFmtId="0" fontId="4"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4" fillId="0" borderId="1"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2" xfId="0" applyBorder="1" applyAlignment="1" applyProtection="1">
      <protection locked="0"/>
    </xf>
    <xf numFmtId="0" fontId="0" fillId="0" borderId="3" xfId="0" applyBorder="1" applyAlignment="1" applyProtection="1">
      <protection locked="0"/>
    </xf>
    <xf numFmtId="0" fontId="2" fillId="0" borderId="0" xfId="0" applyFont="1" applyAlignment="1">
      <alignment horizontal="center"/>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B31E6-EE73-479C-9A03-761921338DCC}">
  <sheetPr>
    <pageSetUpPr fitToPage="1"/>
  </sheetPr>
  <dimension ref="B1:G37"/>
  <sheetViews>
    <sheetView workbookViewId="0">
      <selection activeCell="B1" sqref="B1:F1"/>
    </sheetView>
  </sheetViews>
  <sheetFormatPr defaultRowHeight="15" x14ac:dyDescent="0.4"/>
  <cols>
    <col min="1" max="1" width="5.109375" customWidth="1"/>
    <col min="2" max="2" width="21.109375" customWidth="1"/>
    <col min="3" max="3" width="11.6640625" customWidth="1"/>
    <col min="4" max="4" width="12.21875" customWidth="1"/>
    <col min="5" max="5" width="12.38671875" customWidth="1"/>
    <col min="6" max="6" width="11.1640625" customWidth="1"/>
  </cols>
  <sheetData>
    <row r="1" spans="2:6" x14ac:dyDescent="0.4">
      <c r="B1" s="32" t="s">
        <v>29</v>
      </c>
      <c r="C1" s="33"/>
      <c r="D1" s="33"/>
      <c r="E1" s="33"/>
      <c r="F1" s="33"/>
    </row>
    <row r="3" spans="2:6" x14ac:dyDescent="0.4">
      <c r="B3" s="1" t="s">
        <v>47</v>
      </c>
      <c r="C3" s="24">
        <v>44470</v>
      </c>
    </row>
    <row r="4" spans="2:6" x14ac:dyDescent="0.4">
      <c r="B4" s="1"/>
    </row>
    <row r="5" spans="2:6" x14ac:dyDescent="0.4">
      <c r="B5" s="1" t="s">
        <v>12</v>
      </c>
      <c r="C5" s="25"/>
      <c r="D5" s="26"/>
      <c r="E5" s="27"/>
    </row>
    <row r="6" spans="2:6" x14ac:dyDescent="0.4">
      <c r="C6" s="25"/>
      <c r="D6" s="26"/>
      <c r="E6" s="27"/>
    </row>
    <row r="8" spans="2:6" x14ac:dyDescent="0.4">
      <c r="B8" s="1" t="s">
        <v>27</v>
      </c>
    </row>
    <row r="9" spans="2:6" x14ac:dyDescent="0.4">
      <c r="B9" s="1"/>
    </row>
    <row r="10" spans="2:6" x14ac:dyDescent="0.4">
      <c r="B10" s="1" t="s">
        <v>0</v>
      </c>
      <c r="C10" s="8" t="s">
        <v>13</v>
      </c>
      <c r="D10" s="8" t="s">
        <v>15</v>
      </c>
      <c r="E10" s="8" t="s">
        <v>24</v>
      </c>
    </row>
    <row r="11" spans="2:6" x14ac:dyDescent="0.4">
      <c r="B11" s="1"/>
      <c r="C11" s="8" t="s">
        <v>14</v>
      </c>
      <c r="D11" s="8" t="s">
        <v>16</v>
      </c>
      <c r="E11" s="8" t="s">
        <v>18</v>
      </c>
    </row>
    <row r="12" spans="2:6" x14ac:dyDescent="0.4">
      <c r="B12" s="1" t="s">
        <v>19</v>
      </c>
      <c r="C12" s="7">
        <v>0</v>
      </c>
      <c r="D12" s="7">
        <v>0</v>
      </c>
      <c r="E12" s="10">
        <f>IF(C12=0,0,D12/C12)</f>
        <v>0</v>
      </c>
    </row>
    <row r="13" spans="2:6" x14ac:dyDescent="0.4">
      <c r="B13" s="1"/>
      <c r="C13" s="4"/>
      <c r="D13" s="4"/>
      <c r="E13" s="5"/>
    </row>
    <row r="14" spans="2:6" x14ac:dyDescent="0.4">
      <c r="B14" s="1" t="s">
        <v>30</v>
      </c>
    </row>
    <row r="15" spans="2:6" x14ac:dyDescent="0.4">
      <c r="B15" t="s">
        <v>17</v>
      </c>
      <c r="C15" s="3">
        <v>44331</v>
      </c>
    </row>
    <row r="16" spans="2:6" x14ac:dyDescent="0.4">
      <c r="B16" t="s">
        <v>1</v>
      </c>
      <c r="C16" s="3">
        <v>44421</v>
      </c>
    </row>
    <row r="17" spans="2:7" x14ac:dyDescent="0.4">
      <c r="B17" s="1" t="s">
        <v>2</v>
      </c>
      <c r="C17">
        <f>C16-C15</f>
        <v>90</v>
      </c>
    </row>
    <row r="18" spans="2:7" x14ac:dyDescent="0.4">
      <c r="B18" t="s">
        <v>8</v>
      </c>
      <c r="C18" s="7">
        <v>283</v>
      </c>
      <c r="G18" t="s">
        <v>32</v>
      </c>
    </row>
    <row r="19" spans="2:7" x14ac:dyDescent="0.4">
      <c r="C19" s="4"/>
      <c r="E19" s="8" t="s">
        <v>10</v>
      </c>
      <c r="F19" s="8" t="s">
        <v>21</v>
      </c>
    </row>
    <row r="20" spans="2:7" x14ac:dyDescent="0.4">
      <c r="B20" s="1" t="s">
        <v>9</v>
      </c>
      <c r="E20" s="8" t="s">
        <v>11</v>
      </c>
      <c r="F20" s="8" t="s">
        <v>22</v>
      </c>
    </row>
    <row r="21" spans="2:7" x14ac:dyDescent="0.4">
      <c r="B21" t="s">
        <v>3</v>
      </c>
      <c r="C21" s="3">
        <f>C18+C15</f>
        <v>44614</v>
      </c>
      <c r="D21" s="2">
        <f>C21+21</f>
        <v>44635</v>
      </c>
      <c r="E21" s="7">
        <v>0</v>
      </c>
      <c r="F21" s="6" t="str">
        <f>IF(E21=0," ",E21/$E$29)</f>
        <v xml:space="preserve"> </v>
      </c>
      <c r="G21" t="s">
        <v>31</v>
      </c>
    </row>
    <row r="22" spans="2:7" x14ac:dyDescent="0.4">
      <c r="B22" t="s">
        <v>4</v>
      </c>
      <c r="C22" s="2">
        <f>1+D21</f>
        <v>44636</v>
      </c>
      <c r="D22" s="2">
        <f>C22+21</f>
        <v>44657</v>
      </c>
      <c r="E22" s="7">
        <v>0</v>
      </c>
      <c r="F22" s="6" t="str">
        <f t="shared" ref="F22:F27" si="0">IF(E22=0," ",E22/$E$29)</f>
        <v xml:space="preserve"> </v>
      </c>
    </row>
    <row r="23" spans="2:7" x14ac:dyDescent="0.4">
      <c r="B23" t="s">
        <v>5</v>
      </c>
      <c r="C23" s="2">
        <f>D22+1</f>
        <v>44658</v>
      </c>
      <c r="D23" s="2">
        <f>C23+21</f>
        <v>44679</v>
      </c>
      <c r="E23" s="7">
        <v>0</v>
      </c>
      <c r="F23" s="6" t="str">
        <f t="shared" si="0"/>
        <v xml:space="preserve"> </v>
      </c>
    </row>
    <row r="24" spans="2:7" x14ac:dyDescent="0.4">
      <c r="F24" s="5" t="str">
        <f t="shared" si="0"/>
        <v xml:space="preserve"> </v>
      </c>
    </row>
    <row r="25" spans="2:7" x14ac:dyDescent="0.4">
      <c r="B25" t="s">
        <v>7</v>
      </c>
      <c r="C25" s="2">
        <f>D23+1</f>
        <v>44680</v>
      </c>
      <c r="D25" s="2">
        <f>C25+21</f>
        <v>44701</v>
      </c>
      <c r="E25" s="7">
        <v>0</v>
      </c>
      <c r="F25" s="6" t="str">
        <f t="shared" si="0"/>
        <v xml:space="preserve"> </v>
      </c>
    </row>
    <row r="26" spans="2:7" x14ac:dyDescent="0.4">
      <c r="D26" t="s">
        <v>28</v>
      </c>
      <c r="F26" s="6" t="str">
        <f t="shared" si="0"/>
        <v xml:space="preserve"> </v>
      </c>
    </row>
    <row r="27" spans="2:7" x14ac:dyDescent="0.4">
      <c r="B27" t="s">
        <v>6</v>
      </c>
      <c r="C27" s="2">
        <f>D25+1</f>
        <v>44702</v>
      </c>
      <c r="D27" s="3">
        <v>44712</v>
      </c>
      <c r="E27" s="7">
        <v>0</v>
      </c>
      <c r="F27" s="6" t="str">
        <f t="shared" si="0"/>
        <v xml:space="preserve"> </v>
      </c>
    </row>
    <row r="29" spans="2:7" x14ac:dyDescent="0.4">
      <c r="B29" s="1" t="s">
        <v>20</v>
      </c>
      <c r="E29" s="1">
        <f>SUM(E21:E27)</f>
        <v>0</v>
      </c>
    </row>
    <row r="30" spans="2:7" x14ac:dyDescent="0.4">
      <c r="B30" s="1"/>
      <c r="E30" s="1"/>
    </row>
    <row r="31" spans="2:7" x14ac:dyDescent="0.4">
      <c r="B31" s="1" t="s">
        <v>23</v>
      </c>
      <c r="E31" s="9">
        <f>IF(C12=0,0,E29/C12)</f>
        <v>0</v>
      </c>
    </row>
    <row r="32" spans="2:7" x14ac:dyDescent="0.4">
      <c r="E32" s="6"/>
    </row>
    <row r="33" spans="2:6" x14ac:dyDescent="0.4">
      <c r="B33" t="s">
        <v>25</v>
      </c>
      <c r="E33" s="6">
        <f>IF(D12=0,0,E29/D12)</f>
        <v>0</v>
      </c>
    </row>
    <row r="34" spans="2:6" x14ac:dyDescent="0.4">
      <c r="E34" s="6"/>
    </row>
    <row r="35" spans="2:6" x14ac:dyDescent="0.4">
      <c r="B35" s="1" t="s">
        <v>26</v>
      </c>
      <c r="C35" s="1"/>
      <c r="D35" s="1"/>
      <c r="E35" s="9">
        <f>IF(D12=0,0,((D12-E29)/D12))</f>
        <v>0</v>
      </c>
    </row>
    <row r="37" spans="2:6" x14ac:dyDescent="0.4">
      <c r="B37" s="28" t="s">
        <v>34</v>
      </c>
      <c r="C37" s="29"/>
      <c r="D37" s="29"/>
      <c r="E37" s="30"/>
      <c r="F37" s="31"/>
    </row>
  </sheetData>
  <sheetProtection sheet="1" objects="1" scenarios="1"/>
  <mergeCells count="4">
    <mergeCell ref="C5:E5"/>
    <mergeCell ref="C6:E6"/>
    <mergeCell ref="B37:F37"/>
    <mergeCell ref="B1:F1"/>
  </mergeCells>
  <pageMargins left="0.95" right="0.45" top="0.75" bottom="0.75" header="0.3" footer="0.3"/>
  <pageSetup orientation="portrait" horizontalDpi="4294967295" verticalDpi="4294967295" r:id="rId1"/>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29035-33EE-4772-8386-DB57B89B986F}">
  <dimension ref="B1:G37"/>
  <sheetViews>
    <sheetView tabSelected="1" topLeftCell="A9" workbookViewId="0">
      <selection activeCell="E28" sqref="E28"/>
    </sheetView>
  </sheetViews>
  <sheetFormatPr defaultRowHeight="15" x14ac:dyDescent="0.4"/>
  <cols>
    <col min="1" max="1" width="4.21875" customWidth="1"/>
    <col min="2" max="2" width="25.83203125" customWidth="1"/>
    <col min="3" max="3" width="10.5" customWidth="1"/>
    <col min="4" max="4" width="9.38671875" customWidth="1"/>
    <col min="5" max="5" width="13.0546875" customWidth="1"/>
    <col min="6" max="6" width="11" customWidth="1"/>
  </cols>
  <sheetData>
    <row r="1" spans="2:6" x14ac:dyDescent="0.4">
      <c r="B1" s="32" t="s">
        <v>33</v>
      </c>
      <c r="C1" s="33"/>
      <c r="D1" s="33"/>
      <c r="E1" s="33"/>
      <c r="F1" s="33"/>
    </row>
    <row r="2" spans="2:6" x14ac:dyDescent="0.4">
      <c r="B2" s="22"/>
      <c r="C2" s="23"/>
      <c r="D2" s="23"/>
      <c r="E2" s="23"/>
      <c r="F2" s="23"/>
    </row>
    <row r="3" spans="2:6" x14ac:dyDescent="0.4">
      <c r="B3" s="1" t="s">
        <v>47</v>
      </c>
      <c r="C3" s="24">
        <v>44470</v>
      </c>
      <c r="D3" s="23"/>
      <c r="E3" s="23"/>
      <c r="F3" s="23"/>
    </row>
    <row r="5" spans="2:6" x14ac:dyDescent="0.4">
      <c r="B5" s="1" t="s">
        <v>12</v>
      </c>
      <c r="C5" s="25"/>
      <c r="D5" s="26"/>
      <c r="E5" s="27"/>
    </row>
    <row r="6" spans="2:6" x14ac:dyDescent="0.4">
      <c r="C6" s="25"/>
      <c r="D6" s="26"/>
      <c r="E6" s="27"/>
    </row>
    <row r="8" spans="2:6" x14ac:dyDescent="0.4">
      <c r="B8" s="1" t="s">
        <v>27</v>
      </c>
    </row>
    <row r="9" spans="2:6" x14ac:dyDescent="0.4">
      <c r="B9" s="1"/>
    </row>
    <row r="10" spans="2:6" x14ac:dyDescent="0.4">
      <c r="B10" s="1" t="s">
        <v>0</v>
      </c>
      <c r="C10" s="8" t="s">
        <v>13</v>
      </c>
      <c r="D10" s="8" t="s">
        <v>15</v>
      </c>
      <c r="E10" s="8" t="s">
        <v>24</v>
      </c>
    </row>
    <row r="11" spans="2:6" x14ac:dyDescent="0.4">
      <c r="B11" s="1"/>
      <c r="C11" s="8" t="s">
        <v>14</v>
      </c>
      <c r="D11" s="8" t="s">
        <v>16</v>
      </c>
      <c r="E11" s="8" t="s">
        <v>18</v>
      </c>
    </row>
    <row r="12" spans="2:6" x14ac:dyDescent="0.4">
      <c r="B12" s="1" t="s">
        <v>19</v>
      </c>
      <c r="C12" s="7">
        <v>0</v>
      </c>
      <c r="D12" s="7">
        <v>0</v>
      </c>
      <c r="E12" s="10">
        <f>IF(C12=0,0,D12/C12)</f>
        <v>0</v>
      </c>
    </row>
    <row r="13" spans="2:6" x14ac:dyDescent="0.4">
      <c r="B13" s="1"/>
      <c r="C13" s="4"/>
      <c r="D13" s="4"/>
      <c r="E13" s="5"/>
    </row>
    <row r="14" spans="2:6" x14ac:dyDescent="0.4">
      <c r="B14" s="1" t="s">
        <v>30</v>
      </c>
    </row>
    <row r="15" spans="2:6" x14ac:dyDescent="0.4">
      <c r="B15" t="s">
        <v>17</v>
      </c>
      <c r="C15" s="3">
        <v>44317</v>
      </c>
    </row>
    <row r="16" spans="2:6" x14ac:dyDescent="0.4">
      <c r="B16" t="s">
        <v>1</v>
      </c>
      <c r="C16" s="3">
        <v>44377</v>
      </c>
    </row>
    <row r="17" spans="2:7" x14ac:dyDescent="0.4">
      <c r="B17" s="1" t="s">
        <v>2</v>
      </c>
      <c r="C17">
        <f>C16-C15</f>
        <v>60</v>
      </c>
      <c r="G17" s="1"/>
    </row>
    <row r="18" spans="2:7" x14ac:dyDescent="0.4">
      <c r="B18" t="s">
        <v>8</v>
      </c>
      <c r="C18" s="7">
        <v>283</v>
      </c>
      <c r="G18" t="s">
        <v>32</v>
      </c>
    </row>
    <row r="19" spans="2:7" x14ac:dyDescent="0.4">
      <c r="C19" s="4"/>
      <c r="E19" s="8" t="s">
        <v>10</v>
      </c>
      <c r="F19" s="8" t="s">
        <v>21</v>
      </c>
    </row>
    <row r="20" spans="2:7" x14ac:dyDescent="0.4">
      <c r="B20" s="1" t="s">
        <v>9</v>
      </c>
      <c r="E20" s="8" t="s">
        <v>11</v>
      </c>
      <c r="F20" s="8" t="s">
        <v>22</v>
      </c>
    </row>
    <row r="21" spans="2:7" x14ac:dyDescent="0.4">
      <c r="B21" t="s">
        <v>3</v>
      </c>
      <c r="C21" s="3">
        <f>C18+C15</f>
        <v>44600</v>
      </c>
      <c r="D21" s="2">
        <f>C21+21</f>
        <v>44621</v>
      </c>
      <c r="E21" s="7">
        <v>0</v>
      </c>
      <c r="F21" s="6" t="str">
        <f>IF(E21=0," ",E21/$E$29)</f>
        <v xml:space="preserve"> </v>
      </c>
      <c r="G21" t="s">
        <v>31</v>
      </c>
    </row>
    <row r="22" spans="2:7" x14ac:dyDescent="0.4">
      <c r="B22" t="s">
        <v>4</v>
      </c>
      <c r="C22" s="2">
        <f>1+D21</f>
        <v>44622</v>
      </c>
      <c r="D22" s="2">
        <f>C22+21</f>
        <v>44643</v>
      </c>
      <c r="E22" s="7">
        <v>0</v>
      </c>
      <c r="F22" s="6" t="str">
        <f t="shared" ref="F22:F27" si="0">IF(E22=0," ",E22/$E$29)</f>
        <v xml:space="preserve"> </v>
      </c>
    </row>
    <row r="23" spans="2:7" x14ac:dyDescent="0.4">
      <c r="B23" t="s">
        <v>5</v>
      </c>
      <c r="C23" s="2">
        <f>D22+1</f>
        <v>44644</v>
      </c>
      <c r="D23" s="2">
        <f>C23+21</f>
        <v>44665</v>
      </c>
      <c r="E23" s="7">
        <v>0</v>
      </c>
      <c r="F23" s="6" t="str">
        <f t="shared" si="0"/>
        <v xml:space="preserve"> </v>
      </c>
    </row>
    <row r="24" spans="2:7" x14ac:dyDescent="0.4">
      <c r="F24" s="5" t="str">
        <f t="shared" si="0"/>
        <v xml:space="preserve"> </v>
      </c>
    </row>
    <row r="25" spans="2:7" x14ac:dyDescent="0.4">
      <c r="B25" t="s">
        <v>7</v>
      </c>
      <c r="C25" s="2">
        <f>D23+1</f>
        <v>44666</v>
      </c>
      <c r="D25" s="2">
        <f>C25+21</f>
        <v>44687</v>
      </c>
      <c r="E25" s="7">
        <v>0</v>
      </c>
      <c r="F25" s="6" t="str">
        <f t="shared" si="0"/>
        <v xml:space="preserve"> </v>
      </c>
    </row>
    <row r="26" spans="2:7" x14ac:dyDescent="0.4">
      <c r="D26" t="s">
        <v>28</v>
      </c>
      <c r="F26" s="6" t="str">
        <f t="shared" si="0"/>
        <v xml:space="preserve"> </v>
      </c>
    </row>
    <row r="27" spans="2:7" x14ac:dyDescent="0.4">
      <c r="B27" t="s">
        <v>6</v>
      </c>
      <c r="C27" s="2">
        <f>D25+1</f>
        <v>44688</v>
      </c>
      <c r="D27" s="3">
        <v>44712</v>
      </c>
      <c r="E27" s="7">
        <v>0</v>
      </c>
      <c r="F27" s="6" t="str">
        <f t="shared" si="0"/>
        <v xml:space="preserve"> </v>
      </c>
    </row>
    <row r="29" spans="2:7" x14ac:dyDescent="0.4">
      <c r="B29" s="1" t="s">
        <v>20</v>
      </c>
      <c r="E29" s="1">
        <f>SUM(E21:E27)</f>
        <v>0</v>
      </c>
    </row>
    <row r="30" spans="2:7" x14ac:dyDescent="0.4">
      <c r="B30" s="1"/>
      <c r="E30" s="1"/>
    </row>
    <row r="31" spans="2:7" x14ac:dyDescent="0.4">
      <c r="B31" s="1" t="s">
        <v>23</v>
      </c>
      <c r="E31" s="9">
        <f>IF(C12=0,0,E29/C12)</f>
        <v>0</v>
      </c>
    </row>
    <row r="32" spans="2:7" x14ac:dyDescent="0.4">
      <c r="E32" s="6"/>
    </row>
    <row r="33" spans="2:6" x14ac:dyDescent="0.4">
      <c r="B33" t="s">
        <v>25</v>
      </c>
      <c r="E33" s="6">
        <f>IF(D12=0,0,E29/D12)</f>
        <v>0</v>
      </c>
    </row>
    <row r="34" spans="2:6" x14ac:dyDescent="0.4">
      <c r="E34" s="6"/>
    </row>
    <row r="35" spans="2:6" x14ac:dyDescent="0.4">
      <c r="B35" s="1" t="s">
        <v>26</v>
      </c>
      <c r="E35" s="9">
        <f>IF(D12=0,0,((D12-E29)/D12))</f>
        <v>0</v>
      </c>
    </row>
    <row r="37" spans="2:6" x14ac:dyDescent="0.4">
      <c r="B37" s="28" t="s">
        <v>34</v>
      </c>
      <c r="C37" s="29"/>
      <c r="D37" s="29"/>
      <c r="E37" s="30"/>
      <c r="F37" s="31"/>
    </row>
  </sheetData>
  <sheetProtection sheet="1" objects="1" scenarios="1"/>
  <mergeCells count="4">
    <mergeCell ref="B1:F1"/>
    <mergeCell ref="C5:E5"/>
    <mergeCell ref="C6:E6"/>
    <mergeCell ref="B37:F37"/>
  </mergeCells>
  <pageMargins left="0.7" right="0.7" top="0.75" bottom="0.75" header="0.3" footer="0.3"/>
  <pageSetup orientation="portrait" horizontalDpi="4294967295" verticalDpi="4294967295"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B6093-1B04-4DC4-AD47-0BAF3C211728}">
  <dimension ref="B1:F26"/>
  <sheetViews>
    <sheetView topLeftCell="A5" zoomScaleNormal="100" workbookViewId="0">
      <selection activeCell="B4" sqref="B4"/>
    </sheetView>
  </sheetViews>
  <sheetFormatPr defaultRowHeight="15" x14ac:dyDescent="0.4"/>
  <cols>
    <col min="1" max="1" width="4.71875" customWidth="1"/>
    <col min="2" max="2" width="89.1640625" customWidth="1"/>
  </cols>
  <sheetData>
    <row r="1" spans="2:6" x14ac:dyDescent="0.4">
      <c r="B1" s="12"/>
    </row>
    <row r="2" spans="2:6" ht="15.6" customHeight="1" x14ac:dyDescent="0.5">
      <c r="B2" s="15" t="s">
        <v>36</v>
      </c>
      <c r="C2" s="11"/>
      <c r="D2" s="11"/>
      <c r="E2" s="11"/>
      <c r="F2" s="11"/>
    </row>
    <row r="3" spans="2:6" ht="17.25" x14ac:dyDescent="0.45">
      <c r="B3" s="13"/>
    </row>
    <row r="4" spans="2:6" ht="80.099999999999994" customHeight="1" x14ac:dyDescent="0.5">
      <c r="B4" s="16" t="s">
        <v>46</v>
      </c>
    </row>
    <row r="5" spans="2:6" ht="15.6" customHeight="1" x14ac:dyDescent="0.5">
      <c r="B5" s="16"/>
    </row>
    <row r="6" spans="2:6" ht="17.25" x14ac:dyDescent="0.45">
      <c r="B6" s="14" t="s">
        <v>35</v>
      </c>
    </row>
    <row r="7" spans="2:6" ht="17.25" x14ac:dyDescent="0.45">
      <c r="B7" s="14"/>
    </row>
    <row r="8" spans="2:6" ht="50.1" customHeight="1" x14ac:dyDescent="0.5">
      <c r="B8" s="17" t="s">
        <v>37</v>
      </c>
    </row>
    <row r="9" spans="2:6" ht="17.649999999999999" x14ac:dyDescent="0.5">
      <c r="B9" s="17"/>
    </row>
    <row r="10" spans="2:6" ht="170.1" customHeight="1" x14ac:dyDescent="0.5">
      <c r="B10" s="17" t="s">
        <v>38</v>
      </c>
    </row>
    <row r="11" spans="2:6" ht="17.25" x14ac:dyDescent="0.45">
      <c r="B11" s="13"/>
    </row>
    <row r="12" spans="2:6" ht="55.05" customHeight="1" x14ac:dyDescent="0.5">
      <c r="B12" s="17" t="s">
        <v>39</v>
      </c>
    </row>
    <row r="13" spans="2:6" ht="17.649999999999999" x14ac:dyDescent="0.5">
      <c r="B13" s="17"/>
    </row>
    <row r="14" spans="2:6" ht="70.05" customHeight="1" x14ac:dyDescent="0.5">
      <c r="B14" s="17" t="s">
        <v>40</v>
      </c>
    </row>
    <row r="15" spans="2:6" ht="17.649999999999999" x14ac:dyDescent="0.5">
      <c r="B15" s="17"/>
    </row>
    <row r="16" spans="2:6" ht="35.1" customHeight="1" x14ac:dyDescent="0.5">
      <c r="B16" s="17" t="s">
        <v>41</v>
      </c>
    </row>
    <row r="17" spans="2:2" ht="17.649999999999999" x14ac:dyDescent="0.5">
      <c r="B17" s="17"/>
    </row>
    <row r="18" spans="2:2" ht="54" customHeight="1" x14ac:dyDescent="0.5">
      <c r="B18" s="17" t="s">
        <v>42</v>
      </c>
    </row>
    <row r="19" spans="2:2" ht="17.649999999999999" x14ac:dyDescent="0.5">
      <c r="B19" s="18"/>
    </row>
    <row r="20" spans="2:2" ht="46.05" customHeight="1" x14ac:dyDescent="0.5">
      <c r="B20" s="17" t="s">
        <v>43</v>
      </c>
    </row>
    <row r="21" spans="2:2" ht="17.25" x14ac:dyDescent="0.45">
      <c r="B21" s="19"/>
    </row>
    <row r="22" spans="2:2" ht="35.1" customHeight="1" x14ac:dyDescent="0.5">
      <c r="B22" s="16" t="s">
        <v>44</v>
      </c>
    </row>
    <row r="23" spans="2:2" ht="17.25" x14ac:dyDescent="0.45">
      <c r="B23" s="19"/>
    </row>
    <row r="24" spans="2:2" ht="17.649999999999999" x14ac:dyDescent="0.5">
      <c r="B24" s="20" t="s">
        <v>45</v>
      </c>
    </row>
    <row r="25" spans="2:2" ht="17.649999999999999" x14ac:dyDescent="0.5">
      <c r="B25" s="20"/>
    </row>
    <row r="26" spans="2:2" ht="17.25" x14ac:dyDescent="0.45">
      <c r="B26" s="21"/>
    </row>
  </sheetData>
  <sheetProtection sheet="1" objects="1" scenarios="1"/>
  <pageMargins left="0.95" right="0.45" top="0.75" bottom="0.75" header="0.3" footer="0.3"/>
  <pageSetup scale="77"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Cow Herd Calving Distribution</vt:lpstr>
      <vt:lpstr>Repl. HeiferCalvingDistribution</vt:lpstr>
      <vt:lpstr>Reproduction Definitions</vt:lpstr>
      <vt:lpstr>'Cow Herd Calving Distribution'!Print_Area</vt:lpstr>
      <vt:lpstr>'Repl. HeiferCalvingDistribution'!Print_Area</vt:lpstr>
      <vt:lpstr>'Reproduction Definitions'!Print_Area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Francisco Abello</cp:lastModifiedBy>
  <cp:lastPrinted>2021-03-12T16:40:18Z</cp:lastPrinted>
  <dcterms:created xsi:type="dcterms:W3CDTF">2021-03-09T15:28:15Z</dcterms:created>
  <dcterms:modified xsi:type="dcterms:W3CDTF">2021-04-01T18:54:56Z</dcterms:modified>
</cp:coreProperties>
</file>