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1. Pancho\Updated Versions 8-4-20200\"/>
    </mc:Choice>
  </mc:AlternateContent>
  <xr:revisionPtr revIDLastSave="0" documentId="13_ncr:1_{3AA82931-6F17-4CE4-8065-1DC3F044DDF6}" xr6:coauthVersionLast="45" xr6:coauthVersionMax="45" xr10:uidLastSave="{00000000-0000-0000-0000-000000000000}"/>
  <bookViews>
    <workbookView xWindow="-103" yWindow="-103" windowWidth="16663" windowHeight="8863" xr2:uid="{BEBE94C5-B220-46FE-A66E-780D3D869089}"/>
  </bookViews>
  <sheets>
    <sheet name="1.DescriptionCurrentVs.Program" sheetId="3" r:id="rId1"/>
    <sheet name="2. Supporting Investments" sheetId="4" r:id="rId2"/>
    <sheet name="3.Program Cattle Partial Budget" sheetId="1" r:id="rId3"/>
    <sheet name="4. Definitions " sheetId="5" r:id="rId4"/>
  </sheets>
  <definedNames>
    <definedName name="_xlnm.Print_Area" localSheetId="0">'1.DescriptionCurrentVs.Program'!$B$1:$B$43</definedName>
    <definedName name="_xlnm.Print_Area" localSheetId="1">'2. Supporting Investments'!$B$1:$F$42</definedName>
    <definedName name="_xlnm.Print_Area" localSheetId="2">'3.Program Cattle Partial Budget'!$B$1:$H$74</definedName>
    <definedName name="_xlnm.Print_Area" localSheetId="3">'4. Definitions '!$B$1:$B$62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F23" i="1"/>
  <c r="G32" i="1" l="1"/>
  <c r="G56" i="1" l="1"/>
  <c r="F56" i="1"/>
  <c r="F61" i="1" s="1"/>
  <c r="H8" i="1"/>
  <c r="G60" i="1"/>
  <c r="F60" i="1"/>
  <c r="F27" i="1"/>
  <c r="G8" i="1"/>
  <c r="F62" i="1" l="1"/>
  <c r="G61" i="1"/>
  <c r="G62" i="1" s="1"/>
  <c r="G23" i="1"/>
  <c r="G22" i="1"/>
  <c r="G25" i="1"/>
  <c r="G24" i="1"/>
  <c r="G16" i="1"/>
  <c r="G17" i="1"/>
  <c r="G64" i="1" l="1"/>
  <c r="E23" i="4"/>
  <c r="E22" i="4"/>
  <c r="E21" i="4"/>
  <c r="C24" i="4"/>
  <c r="E15" i="4"/>
  <c r="E35" i="4" l="1"/>
  <c r="E34" i="4"/>
  <c r="E33" i="4"/>
  <c r="E32" i="4"/>
  <c r="E20" i="4"/>
  <c r="E19" i="4"/>
  <c r="E18" i="4"/>
  <c r="F59" i="1" l="1"/>
  <c r="C36" i="4" l="1"/>
  <c r="E31" i="4"/>
  <c r="E36" i="4" l="1"/>
  <c r="E17" i="4"/>
  <c r="E16" i="4"/>
  <c r="E24" i="4" l="1"/>
  <c r="E28" i="4" s="1"/>
  <c r="G43" i="1"/>
  <c r="G42" i="1"/>
  <c r="G41" i="1"/>
  <c r="G26" i="1"/>
  <c r="F44" i="1"/>
  <c r="E38" i="4" l="1"/>
  <c r="G44" i="1"/>
  <c r="G27" i="1"/>
  <c r="G37" i="1"/>
  <c r="G35" i="1"/>
  <c r="G34" i="1"/>
  <c r="G15" i="1"/>
  <c r="G14" i="1"/>
  <c r="G13" i="1"/>
  <c r="F38" i="1"/>
  <c r="F46" i="1" s="1"/>
  <c r="E40" i="4" l="1"/>
  <c r="F12" i="1" s="1"/>
  <c r="F19" i="1" s="1"/>
  <c r="F29" i="1" s="1"/>
  <c r="F48" i="1" s="1"/>
  <c r="G38" i="1"/>
  <c r="G46" i="1" s="1"/>
  <c r="G12" i="1" l="1"/>
  <c r="G19" i="1" s="1"/>
  <c r="G29" i="1" s="1"/>
  <c r="G48" i="1" l="1"/>
  <c r="G66" i="1" s="1"/>
  <c r="G72" i="1" l="1"/>
  <c r="G74" i="1"/>
  <c r="G68" i="1"/>
  <c r="G70" i="1" s="1"/>
</calcChain>
</file>

<file path=xl/sharedStrings.xml><?xml version="1.0" encoding="utf-8"?>
<sst xmlns="http://schemas.openxmlformats.org/spreadsheetml/2006/main" count="163" uniqueCount="133">
  <si>
    <t>Description:</t>
  </si>
  <si>
    <t>Other</t>
  </si>
  <si>
    <t>Record Keeping - Paper Work</t>
  </si>
  <si>
    <t>Non-Participation Current or Normal Cost</t>
  </si>
  <si>
    <t>Total Participation Cost</t>
  </si>
  <si>
    <t>Post Weaning To Sale</t>
  </si>
  <si>
    <t>Change in Costs for Program Participation</t>
  </si>
  <si>
    <t>$/Head</t>
  </si>
  <si>
    <t>Total $</t>
  </si>
  <si>
    <t>Total Non Participation Cost - Post Weaning</t>
  </si>
  <si>
    <t>Total Non-Participation Cost Before Weaning</t>
  </si>
  <si>
    <t xml:space="preserve">Head of Cattle Involved </t>
  </si>
  <si>
    <t>Added Management and Labor</t>
  </si>
  <si>
    <t xml:space="preserve"> Calf Born to Weaning</t>
  </si>
  <si>
    <t>Subtotal Calf Born to Weaning Cost</t>
  </si>
  <si>
    <t xml:space="preserve"> Participating in Program</t>
  </si>
  <si>
    <t>Description of Investment</t>
  </si>
  <si>
    <t>Initial Investment</t>
  </si>
  <si>
    <t>Annual</t>
  </si>
  <si>
    <t>Electronic Tag Reader</t>
  </si>
  <si>
    <t xml:space="preserve">         Comments </t>
  </si>
  <si>
    <t>Useful Life</t>
  </si>
  <si>
    <t xml:space="preserve">    Years </t>
  </si>
  <si>
    <t>Use Charge - $</t>
  </si>
  <si>
    <t>Total Capital Investment</t>
  </si>
  <si>
    <t>Total Non-Participation Cost</t>
  </si>
  <si>
    <t>Third-Party Verification Investment</t>
  </si>
  <si>
    <t>Others</t>
  </si>
  <si>
    <t>Annual Head of Program Cattle</t>
  </si>
  <si>
    <t>Program Cattle Source and Age and  Verification and Qualification Practice Evaluation</t>
  </si>
  <si>
    <t>A Partial Budget Evaluation - Change in Costs Versus and Revenue Change</t>
  </si>
  <si>
    <t>Depreciated over useful life with zero salvage Value.</t>
  </si>
  <si>
    <t>Tagging tool</t>
  </si>
  <si>
    <t xml:space="preserve">  Ranch Name:</t>
  </si>
  <si>
    <t>Added investment in fencing</t>
  </si>
  <si>
    <t>Added feeders for calves</t>
  </si>
  <si>
    <t>Added investment  in watering system</t>
  </si>
  <si>
    <t>Weaned Program Calves</t>
  </si>
  <si>
    <t xml:space="preserve">Change In Revenue </t>
  </si>
  <si>
    <t>Description of Calf, Stocker or Feeder Production and Marketing System and Change</t>
  </si>
  <si>
    <t>Non Weaned Calves</t>
  </si>
  <si>
    <t>Subtotal of Post Weaning Participation Production Costs</t>
  </si>
  <si>
    <t>Annual Capital Asset Investment Cost per Year Per Head</t>
  </si>
  <si>
    <t>Annual Capital Investment Cost per Year Per Head</t>
  </si>
  <si>
    <t>Capital investments in assets  that have more than one year of useful life.</t>
  </si>
  <si>
    <t>Growth Promotants</t>
  </si>
  <si>
    <t>Program Cattle Terms and Methodology to Calculate Net Income</t>
  </si>
  <si>
    <t>from the current system. There are a number of different programs</t>
  </si>
  <si>
    <t>so each must be defined requirements.</t>
  </si>
  <si>
    <t>Terms Used in describing program cattle.</t>
  </si>
  <si>
    <t>NHTC -Non-hormone treated cattle</t>
  </si>
  <si>
    <t>SAV - Source and age verified</t>
  </si>
  <si>
    <t>RFID- Tag - Radio Frequency Identification Tag or EID</t>
  </si>
  <si>
    <t>VNB - Verified Natural Beef</t>
  </si>
  <si>
    <t>GAP - Global Animal Partnership - Animal welfare rating program</t>
  </si>
  <si>
    <t>American Angus Association</t>
  </si>
  <si>
    <t>IMIGLOBAL.Com   or INFO@IMIGLOBAL.com</t>
  </si>
  <si>
    <t>measure the difference between added revenue and added cost</t>
  </si>
  <si>
    <t>for a change in the production and marketing system used.</t>
  </si>
  <si>
    <t>A partial budget does not measure profitability of the activity. See web</t>
  </si>
  <si>
    <t>location for budgeting decision aids that measure profitability.</t>
  </si>
  <si>
    <t>Web site for Beef Cattle Decision Aids.</t>
  </si>
  <si>
    <t>http://agecoext.tamu.edu/resources/decisionaids/beef/</t>
  </si>
  <si>
    <t>cost and the initial 3nd party verification audit.</t>
  </si>
  <si>
    <t>Annual Depreciation Cost is Total Purchase Cost-Savage Value/Useful Life.</t>
  </si>
  <si>
    <t>with rapid changes in technologies and markets requirements</t>
  </si>
  <si>
    <t>non-program cattle. It is not a measure of profitability of change.</t>
  </si>
  <si>
    <t xml:space="preserve">Added costs include to "opportunity" cost of program cattle growing at a </t>
  </si>
  <si>
    <t xml:space="preserve">lower rate and having more health issues than with the current system. </t>
  </si>
  <si>
    <t xml:space="preserve">Market access must be considered for "program cattle" to receive the </t>
  </si>
  <si>
    <t>premium. This should be resolved before making the commitment to change.</t>
  </si>
  <si>
    <t>There is no doubt that program cattle require more intensive management</t>
  </si>
  <si>
    <t xml:space="preserve">the employee to do this must be paid to do all at a fair compensation. </t>
  </si>
  <si>
    <t>Any errors in this area could be costly if it results in loss of the market.</t>
  </si>
  <si>
    <t>There is no question that buyers for on ranch sales want  loads of</t>
  </si>
  <si>
    <t xml:space="preserve"> cattle - 50,000 pounds. If same sex and uninform its better! </t>
  </si>
  <si>
    <t>small producers producing precondition calves. Sometimes producers</t>
  </si>
  <si>
    <t>can join with neighbors to form load lots for direct sales</t>
  </si>
  <si>
    <t>Cost to Program Cattle Participation</t>
  </si>
  <si>
    <t>Basic computer system &amp; software</t>
  </si>
  <si>
    <t xml:space="preserve">Total Annual Cost </t>
  </si>
  <si>
    <t>Total Capital Assets &amp; Annual Cost</t>
  </si>
  <si>
    <t>Vet, Vaccination, Worm and medicine</t>
  </si>
  <si>
    <t>For complete analysis use the decision aid for retained ownership and program cattle.</t>
  </si>
  <si>
    <t>RFID Tag</t>
  </si>
  <si>
    <t>A - Current Production and Marketing System Description</t>
  </si>
  <si>
    <t>B - Production and Marketing Chosen for Change</t>
  </si>
  <si>
    <t>C - Changes Required to Meet Program Cattle Market Requirements</t>
  </si>
  <si>
    <t xml:space="preserve"> Description:</t>
  </si>
  <si>
    <t xml:space="preserve">   Date of Report:</t>
  </si>
  <si>
    <t>Implementation Investments</t>
  </si>
  <si>
    <r>
      <rPr>
        <b/>
        <sz val="12"/>
        <color theme="1"/>
        <rFont val="Calibri"/>
        <family val="2"/>
        <scheme val="minor"/>
      </rPr>
      <t>Program cattle</t>
    </r>
    <r>
      <rPr>
        <sz val="12"/>
        <color theme="1"/>
        <rFont val="Calibri"/>
        <family val="2"/>
        <scheme val="minor"/>
      </rPr>
      <t xml:space="preserve"> means the cattle production and marketing system differs </t>
    </r>
  </si>
  <si>
    <r>
      <rPr>
        <b/>
        <sz val="12"/>
        <color theme="1"/>
        <rFont val="Calibri"/>
        <family val="2"/>
        <scheme val="minor"/>
      </rPr>
      <t>Angus Source</t>
    </r>
    <r>
      <rPr>
        <sz val="12"/>
        <color theme="1"/>
        <rFont val="Calibri"/>
        <family val="2"/>
        <scheme val="minor"/>
      </rPr>
      <t xml:space="preserve"> - Never Ever 3 NE3 cattle not receiving antibiotics</t>
    </r>
  </si>
  <si>
    <t>IMIGLOBAL  - Provides program cattle verification services.</t>
  </si>
  <si>
    <r>
      <rPr>
        <b/>
        <sz val="12"/>
        <color theme="1"/>
        <rFont val="Calibri"/>
        <family val="2"/>
        <scheme val="minor"/>
      </rPr>
      <t>Partial Budget</t>
    </r>
    <r>
      <rPr>
        <sz val="12"/>
        <color theme="1"/>
        <rFont val="Calibri"/>
        <family val="2"/>
        <scheme val="minor"/>
      </rPr>
      <t xml:space="preserve"> is a method to use production and cost data to</t>
    </r>
  </si>
  <si>
    <r>
      <t xml:space="preserve">Added cost include </t>
    </r>
    <r>
      <rPr>
        <b/>
        <sz val="12"/>
        <color theme="1"/>
        <rFont val="Calibri"/>
        <family val="2"/>
        <scheme val="minor"/>
      </rPr>
      <t xml:space="preserve">investment </t>
    </r>
    <r>
      <rPr>
        <sz val="12"/>
        <color theme="1"/>
        <rFont val="Calibri"/>
        <family val="2"/>
        <scheme val="minor"/>
      </rPr>
      <t xml:space="preserve">in a record keeping and reporting system </t>
    </r>
  </si>
  <si>
    <r>
      <rPr>
        <b/>
        <sz val="12"/>
        <color theme="1"/>
        <rFont val="Calibri"/>
        <family val="2"/>
        <scheme val="minor"/>
      </rPr>
      <t>Depreciation</t>
    </r>
    <r>
      <rPr>
        <sz val="12"/>
        <color theme="1"/>
        <rFont val="Calibri"/>
        <family val="2"/>
        <scheme val="minor"/>
      </rPr>
      <t xml:space="preserve"> a cost of an asset with a useful life of more than one year.</t>
    </r>
  </si>
  <si>
    <r>
      <t>Record systems and verification is expected to have a</t>
    </r>
    <r>
      <rPr>
        <b/>
        <sz val="12"/>
        <color theme="1"/>
        <rFont val="Calibri"/>
        <family val="2"/>
        <scheme val="minor"/>
      </rPr>
      <t xml:space="preserve"> short useful life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</si>
  <si>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Premium Price</t>
    </r>
    <r>
      <rPr>
        <sz val="12"/>
        <color theme="1"/>
        <rFont val="Calibri"/>
        <family val="2"/>
        <scheme val="minor"/>
      </rPr>
      <t xml:space="preserve"> is the net price received about the current price received for</t>
    </r>
  </si>
  <si>
    <r>
      <t xml:space="preserve">when antibiotics can't be used. </t>
    </r>
    <r>
      <rPr>
        <b/>
        <sz val="12"/>
        <color theme="1"/>
        <rFont val="Calibri"/>
        <family val="2"/>
        <scheme val="minor"/>
      </rPr>
      <t>Are higher health risk cattle.</t>
    </r>
  </si>
  <si>
    <r>
      <rPr>
        <b/>
        <sz val="12"/>
        <color theme="1"/>
        <rFont val="Calibri"/>
        <family val="2"/>
        <scheme val="minor"/>
      </rPr>
      <t>Added record and reporting</t>
    </r>
    <r>
      <rPr>
        <sz val="12"/>
        <color theme="1"/>
        <rFont val="Calibri"/>
        <family val="2"/>
        <scheme val="minor"/>
      </rPr>
      <t xml:space="preserve"> requirement does take more office time and </t>
    </r>
  </si>
  <si>
    <r>
      <t xml:space="preserve">Special </t>
    </r>
    <r>
      <rPr>
        <b/>
        <sz val="12"/>
        <color theme="1"/>
        <rFont val="Calibri"/>
        <family val="2"/>
        <scheme val="minor"/>
      </rPr>
      <t>comingle feeder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are offered by some auction firms to assist</t>
    </r>
  </si>
  <si>
    <t>Change In Costs to Participate (Added Costs)</t>
  </si>
  <si>
    <t xml:space="preserve"> Cost Calf Born to Weaning or Sale</t>
  </si>
  <si>
    <t>Revenue per Head</t>
  </si>
  <si>
    <t>Total Revenue</t>
  </si>
  <si>
    <t>Death Loss (%)</t>
  </si>
  <si>
    <t>$/CWT</t>
  </si>
  <si>
    <t>Projected Net Market Price ($/CWT)</t>
  </si>
  <si>
    <t>Projected Premium              ($/CWT)</t>
  </si>
  <si>
    <t>Participating Price               ($/CWT)</t>
  </si>
  <si>
    <t>Net Revenue Change*</t>
  </si>
  <si>
    <t>Verification Service Fees &amp; Investment Annual Costs</t>
  </si>
  <si>
    <t>Weight in Program            (Lb./Head)</t>
  </si>
  <si>
    <t>Minimum Price Required With Premium</t>
  </si>
  <si>
    <t xml:space="preserve">                       $/Head</t>
  </si>
  <si>
    <t xml:space="preserve">                     Total </t>
  </si>
  <si>
    <t>*Does not account for potential added health problems with program cattle or the reduced net income for program fall-out cattle.</t>
  </si>
  <si>
    <t>Enrollments Fees</t>
  </si>
  <si>
    <t>Other Verification Costs</t>
  </si>
  <si>
    <t>Head of Cattle Involved</t>
  </si>
  <si>
    <t>Each ranch will differ</t>
  </si>
  <si>
    <t>IMI Global &amp; Other Verifications</t>
  </si>
  <si>
    <t>Added Net Weight - Lb./Head</t>
  </si>
  <si>
    <t>Added cost of gain feeding &amp; Grazing $/Lb.</t>
  </si>
  <si>
    <t xml:space="preserve">Each program has different costs. Most to adjust for herd size. </t>
  </si>
  <si>
    <t>Program Weaned Calves</t>
  </si>
  <si>
    <t>Non Program Weaned Calves</t>
  </si>
  <si>
    <t>Added Days Held</t>
  </si>
  <si>
    <t>Ave. Daily Gain - Lb.</t>
  </si>
  <si>
    <t>Version 8/4/2020</t>
  </si>
  <si>
    <t>Blank</t>
  </si>
  <si>
    <t>Initial Weight - Net If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</si>
</sst>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mm/dd/yy;@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3333FF"/>
      <name val="Calibri"/>
      <family val="2"/>
      <scheme val="minor"/>
    </font>
    <font>
      <u/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3333FF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13" fillId="3" borderId="0" xfId="0" applyFont="1" applyFill="1"/>
    <xf numFmtId="0" fontId="5" fillId="3" borderId="0" xfId="0" applyFont="1" applyFill="1"/>
    <xf numFmtId="0" fontId="8" fillId="3" borderId="0" xfId="0" applyFont="1" applyFill="1" applyProtection="1">
      <protection locked="0"/>
    </xf>
    <xf numFmtId="164" fontId="6" fillId="3" borderId="0" xfId="0" applyNumberFormat="1" applyFont="1" applyFill="1"/>
    <xf numFmtId="166" fontId="5" fillId="3" borderId="0" xfId="0" applyNumberFormat="1" applyFont="1" applyFill="1"/>
    <xf numFmtId="164" fontId="5" fillId="3" borderId="0" xfId="0" applyNumberFormat="1" applyFont="1" applyFill="1"/>
    <xf numFmtId="0" fontId="13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166" fontId="9" fillId="3" borderId="0" xfId="0" applyNumberFormat="1" applyFont="1" applyFill="1"/>
    <xf numFmtId="1" fontId="16" fillId="3" borderId="0" xfId="0" applyNumberFormat="1" applyFont="1" applyFill="1"/>
    <xf numFmtId="166" fontId="16" fillId="3" borderId="0" xfId="0" applyNumberFormat="1" applyFont="1" applyFill="1"/>
    <xf numFmtId="166" fontId="11" fillId="3" borderId="9" xfId="0" applyNumberFormat="1" applyFont="1" applyFill="1" applyBorder="1" applyProtection="1">
      <protection locked="0"/>
    </xf>
    <xf numFmtId="1" fontId="11" fillId="3" borderId="9" xfId="0" applyNumberFormat="1" applyFont="1" applyFill="1" applyBorder="1" applyProtection="1">
      <protection locked="0"/>
    </xf>
    <xf numFmtId="164" fontId="6" fillId="3" borderId="9" xfId="0" applyNumberFormat="1" applyFont="1" applyFill="1" applyBorder="1"/>
    <xf numFmtId="0" fontId="14" fillId="3" borderId="9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1" fontId="15" fillId="3" borderId="0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/>
    <xf numFmtId="167" fontId="11" fillId="3" borderId="9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right"/>
    </xf>
    <xf numFmtId="0" fontId="11" fillId="3" borderId="12" xfId="0" applyFont="1" applyFill="1" applyBorder="1" applyProtection="1">
      <protection locked="0"/>
    </xf>
    <xf numFmtId="1" fontId="15" fillId="3" borderId="5" xfId="0" applyNumberFormat="1" applyFont="1" applyFill="1" applyBorder="1" applyProtection="1">
      <protection locked="0"/>
    </xf>
    <xf numFmtId="0" fontId="11" fillId="3" borderId="0" xfId="0" applyFont="1" applyFill="1"/>
    <xf numFmtId="166" fontId="6" fillId="3" borderId="0" xfId="0" applyNumberFormat="1" applyFont="1" applyFill="1"/>
    <xf numFmtId="0" fontId="6" fillId="3" borderId="0" xfId="0" quotePrefix="1" applyFont="1" applyFill="1"/>
    <xf numFmtId="0" fontId="18" fillId="3" borderId="0" xfId="0" applyFont="1" applyFill="1" applyAlignment="1">
      <alignment horizontal="justify" vertical="center"/>
    </xf>
    <xf numFmtId="0" fontId="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justify" vertical="center"/>
    </xf>
    <xf numFmtId="0" fontId="11" fillId="3" borderId="0" xfId="0" applyFont="1" applyFill="1" applyBorder="1" applyProtection="1">
      <protection locked="0"/>
    </xf>
    <xf numFmtId="0" fontId="5" fillId="3" borderId="18" xfId="0" applyFont="1" applyFill="1" applyBorder="1"/>
    <xf numFmtId="0" fontId="5" fillId="3" borderId="0" xfId="0" applyFont="1" applyFill="1" applyBorder="1"/>
    <xf numFmtId="0" fontId="6" fillId="3" borderId="18" xfId="0" applyFont="1" applyFill="1" applyBorder="1"/>
    <xf numFmtId="0" fontId="16" fillId="3" borderId="0" xfId="0" applyFont="1" applyFill="1" applyBorder="1" applyProtection="1">
      <protection locked="0"/>
    </xf>
    <xf numFmtId="166" fontId="6" fillId="3" borderId="0" xfId="0" applyNumberFormat="1" applyFont="1" applyFill="1" applyBorder="1"/>
    <xf numFmtId="0" fontId="6" fillId="3" borderId="19" xfId="0" applyFont="1" applyFill="1" applyBorder="1"/>
    <xf numFmtId="164" fontId="11" fillId="3" borderId="0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164" fontId="9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19" xfId="0" applyNumberFormat="1" applyFont="1" applyFill="1" applyBorder="1"/>
    <xf numFmtId="166" fontId="5" fillId="3" borderId="0" xfId="0" applyNumberFormat="1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1" fillId="3" borderId="21" xfId="0" applyFont="1" applyFill="1" applyBorder="1" applyProtection="1">
      <protection locked="0"/>
    </xf>
    <xf numFmtId="164" fontId="5" fillId="3" borderId="21" xfId="0" applyNumberFormat="1" applyFont="1" applyFill="1" applyBorder="1"/>
    <xf numFmtId="166" fontId="5" fillId="3" borderId="21" xfId="0" applyNumberFormat="1" applyFont="1" applyFill="1" applyBorder="1"/>
    <xf numFmtId="0" fontId="6" fillId="3" borderId="21" xfId="0" applyFont="1" applyFill="1" applyBorder="1"/>
    <xf numFmtId="166" fontId="5" fillId="3" borderId="22" xfId="0" applyNumberFormat="1" applyFont="1" applyFill="1" applyBorder="1"/>
    <xf numFmtId="164" fontId="5" fillId="3" borderId="0" xfId="0" applyNumberFormat="1" applyFont="1" applyFill="1" applyBorder="1"/>
    <xf numFmtId="166" fontId="6" fillId="3" borderId="19" xfId="0" applyNumberFormat="1" applyFont="1" applyFill="1" applyBorder="1"/>
    <xf numFmtId="164" fontId="6" fillId="3" borderId="0" xfId="0" applyNumberFormat="1" applyFont="1" applyFill="1" applyBorder="1"/>
    <xf numFmtId="0" fontId="7" fillId="4" borderId="0" xfId="0" applyFont="1" applyFill="1"/>
    <xf numFmtId="0" fontId="17" fillId="4" borderId="0" xfId="0" applyFont="1" applyFill="1"/>
    <xf numFmtId="164" fontId="7" fillId="4" borderId="0" xfId="0" applyNumberFormat="1" applyFont="1" applyFill="1"/>
    <xf numFmtId="166" fontId="7" fillId="4" borderId="0" xfId="0" applyNumberFormat="1" applyFont="1" applyFill="1"/>
    <xf numFmtId="165" fontId="7" fillId="4" borderId="0" xfId="0" applyNumberFormat="1" applyFont="1" applyFill="1"/>
    <xf numFmtId="0" fontId="11" fillId="3" borderId="23" xfId="0" applyFont="1" applyFill="1" applyBorder="1" applyAlignment="1" applyProtection="1">
      <alignment horizontal="left"/>
      <protection locked="0"/>
    </xf>
    <xf numFmtId="164" fontId="9" fillId="3" borderId="19" xfId="0" applyNumberFormat="1" applyFont="1" applyFill="1" applyBorder="1"/>
    <xf numFmtId="164" fontId="5" fillId="3" borderId="19" xfId="0" applyNumberFormat="1" applyFont="1" applyFill="1" applyBorder="1"/>
    <xf numFmtId="0" fontId="5" fillId="3" borderId="16" xfId="0" applyFont="1" applyFill="1" applyBorder="1"/>
    <xf numFmtId="0" fontId="6" fillId="3" borderId="16" xfId="0" applyFont="1" applyFill="1" applyBorder="1"/>
    <xf numFmtId="166" fontId="5" fillId="3" borderId="16" xfId="0" applyNumberFormat="1" applyFont="1" applyFill="1" applyBorder="1"/>
    <xf numFmtId="6" fontId="5" fillId="3" borderId="0" xfId="0" applyNumberFormat="1" applyFont="1" applyFill="1" applyBorder="1"/>
    <xf numFmtId="0" fontId="6" fillId="3" borderId="24" xfId="0" applyFont="1" applyFill="1" applyBorder="1"/>
    <xf numFmtId="1" fontId="11" fillId="3" borderId="2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1" fontId="11" fillId="3" borderId="13" xfId="0" applyNumberFormat="1" applyFont="1" applyFill="1" applyBorder="1" applyProtection="1">
      <protection locked="0"/>
    </xf>
    <xf numFmtId="0" fontId="6" fillId="3" borderId="13" xfId="0" applyFont="1" applyFill="1" applyBorder="1"/>
    <xf numFmtId="1" fontId="9" fillId="3" borderId="9" xfId="0" applyNumberFormat="1" applyFont="1" applyFill="1" applyBorder="1" applyProtection="1"/>
    <xf numFmtId="164" fontId="11" fillId="3" borderId="9" xfId="0" applyNumberFormat="1" applyFont="1" applyFill="1" applyBorder="1" applyProtection="1">
      <protection locked="0"/>
    </xf>
    <xf numFmtId="166" fontId="5" fillId="3" borderId="27" xfId="0" applyNumberFormat="1" applyFont="1" applyFill="1" applyBorder="1"/>
    <xf numFmtId="166" fontId="5" fillId="3" borderId="28" xfId="0" applyNumberFormat="1" applyFont="1" applyFill="1" applyBorder="1"/>
    <xf numFmtId="0" fontId="5" fillId="3" borderId="28" xfId="0" applyFont="1" applyFill="1" applyBorder="1"/>
    <xf numFmtId="0" fontId="6" fillId="3" borderId="28" xfId="0" applyFont="1" applyFill="1" applyBorder="1"/>
    <xf numFmtId="0" fontId="5" fillId="3" borderId="31" xfId="0" applyFont="1" applyFill="1" applyBorder="1"/>
    <xf numFmtId="0" fontId="6" fillId="3" borderId="31" xfId="0" applyFont="1" applyFill="1" applyBorder="1"/>
    <xf numFmtId="166" fontId="5" fillId="3" borderId="32" xfId="0" applyNumberFormat="1" applyFont="1" applyFill="1" applyBorder="1"/>
    <xf numFmtId="166" fontId="5" fillId="3" borderId="31" xfId="0" applyNumberFormat="1" applyFont="1" applyFill="1" applyBorder="1"/>
    <xf numFmtId="1" fontId="5" fillId="3" borderId="13" xfId="0" applyNumberFormat="1" applyFont="1" applyFill="1" applyBorder="1"/>
    <xf numFmtId="164" fontId="6" fillId="3" borderId="30" xfId="0" applyNumberFormat="1" applyFont="1" applyFill="1" applyBorder="1"/>
    <xf numFmtId="9" fontId="11" fillId="3" borderId="9" xfId="2" applyFont="1" applyFill="1" applyBorder="1" applyProtection="1">
      <protection locked="0"/>
    </xf>
    <xf numFmtId="164" fontId="16" fillId="3" borderId="0" xfId="0" applyNumberFormat="1" applyFont="1" applyFill="1" applyBorder="1"/>
    <xf numFmtId="0" fontId="15" fillId="0" borderId="33" xfId="0" applyFont="1" applyFill="1" applyBorder="1" applyAlignment="1" applyProtection="1">
      <alignment horizontal="center" wrapText="1"/>
      <protection locked="0"/>
    </xf>
    <xf numFmtId="0" fontId="7" fillId="4" borderId="39" xfId="0" applyFont="1" applyFill="1" applyBorder="1"/>
    <xf numFmtId="0" fontId="7" fillId="4" borderId="40" xfId="0" applyFont="1" applyFill="1" applyBorder="1"/>
    <xf numFmtId="0" fontId="17" fillId="4" borderId="40" xfId="0" applyFont="1" applyFill="1" applyBorder="1"/>
    <xf numFmtId="0" fontId="16" fillId="0" borderId="41" xfId="0" applyFont="1" applyFill="1" applyBorder="1"/>
    <xf numFmtId="0" fontId="5" fillId="3" borderId="42" xfId="0" applyFont="1" applyFill="1" applyBorder="1"/>
    <xf numFmtId="0" fontId="6" fillId="3" borderId="43" xfId="0" applyFont="1" applyFill="1" applyBorder="1"/>
    <xf numFmtId="0" fontId="6" fillId="3" borderId="44" xfId="0" applyFont="1" applyFill="1" applyBorder="1"/>
    <xf numFmtId="0" fontId="6" fillId="3" borderId="45" xfId="0" applyFont="1" applyFill="1" applyBorder="1"/>
    <xf numFmtId="0" fontId="6" fillId="3" borderId="42" xfId="0" applyFont="1" applyFill="1" applyBorder="1"/>
    <xf numFmtId="1" fontId="11" fillId="3" borderId="45" xfId="0" applyNumberFormat="1" applyFont="1" applyFill="1" applyBorder="1"/>
    <xf numFmtId="164" fontId="11" fillId="3" borderId="45" xfId="0" applyNumberFormat="1" applyFont="1" applyFill="1" applyBorder="1"/>
    <xf numFmtId="164" fontId="16" fillId="3" borderId="46" xfId="0" applyNumberFormat="1" applyFont="1" applyFill="1" applyBorder="1"/>
    <xf numFmtId="0" fontId="6" fillId="3" borderId="47" xfId="0" applyFont="1" applyFill="1" applyBorder="1"/>
    <xf numFmtId="166" fontId="6" fillId="3" borderId="48" xfId="0" applyNumberFormat="1" applyFont="1" applyFill="1" applyBorder="1"/>
    <xf numFmtId="0" fontId="6" fillId="3" borderId="49" xfId="0" applyFont="1" applyFill="1" applyBorder="1"/>
    <xf numFmtId="166" fontId="5" fillId="3" borderId="50" xfId="0" applyNumberFormat="1" applyFont="1" applyFill="1" applyBorder="1"/>
    <xf numFmtId="166" fontId="5" fillId="3" borderId="43" xfId="0" applyNumberFormat="1" applyFont="1" applyFill="1" applyBorder="1"/>
    <xf numFmtId="0" fontId="5" fillId="3" borderId="51" xfId="0" applyFont="1" applyFill="1" applyBorder="1"/>
    <xf numFmtId="166" fontId="5" fillId="3" borderId="52" xfId="0" applyNumberFormat="1" applyFont="1" applyFill="1" applyBorder="1"/>
    <xf numFmtId="164" fontId="5" fillId="3" borderId="43" xfId="0" applyNumberFormat="1" applyFont="1" applyFill="1" applyBorder="1"/>
    <xf numFmtId="164" fontId="5" fillId="3" borderId="54" xfId="0" applyNumberFormat="1" applyFont="1" applyFill="1" applyBorder="1"/>
    <xf numFmtId="0" fontId="20" fillId="0" borderId="55" xfId="0" applyFont="1" applyBorder="1"/>
    <xf numFmtId="0" fontId="6" fillId="3" borderId="56" xfId="0" applyFont="1" applyFill="1" applyBorder="1"/>
    <xf numFmtId="0" fontId="6" fillId="3" borderId="57" xfId="0" applyFont="1" applyFill="1" applyBorder="1"/>
    <xf numFmtId="164" fontId="15" fillId="3" borderId="9" xfId="0" applyNumberFormat="1" applyFont="1" applyFill="1" applyBorder="1" applyProtection="1">
      <protection locked="0"/>
    </xf>
    <xf numFmtId="164" fontId="21" fillId="3" borderId="0" xfId="0" applyNumberFormat="1" applyFont="1" applyFill="1"/>
    <xf numFmtId="1" fontId="6" fillId="3" borderId="0" xfId="0" applyNumberFormat="1" applyFont="1" applyFill="1"/>
    <xf numFmtId="164" fontId="9" fillId="3" borderId="29" xfId="0" applyNumberFormat="1" applyFont="1" applyFill="1" applyBorder="1"/>
    <xf numFmtId="0" fontId="4" fillId="3" borderId="0" xfId="0" applyFont="1" applyFill="1"/>
    <xf numFmtId="0" fontId="1" fillId="3" borderId="0" xfId="0" applyFont="1" applyFill="1"/>
    <xf numFmtId="0" fontId="8" fillId="3" borderId="7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35" xfId="0" applyFont="1" applyFill="1" applyBorder="1" applyProtection="1">
      <protection locked="0"/>
    </xf>
    <xf numFmtId="0" fontId="19" fillId="3" borderId="36" xfId="0" applyFont="1" applyFill="1" applyBorder="1" applyProtection="1">
      <protection locked="0"/>
    </xf>
    <xf numFmtId="0" fontId="8" fillId="3" borderId="37" xfId="0" applyFont="1" applyFill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12" fillId="3" borderId="38" xfId="1" applyFont="1" applyFill="1" applyBorder="1" applyAlignment="1">
      <alignment horizontal="justify" vertical="center"/>
    </xf>
    <xf numFmtId="0" fontId="8" fillId="3" borderId="0" xfId="0" applyFont="1" applyFill="1"/>
    <xf numFmtId="0" fontId="10" fillId="3" borderId="0" xfId="0" applyFont="1" applyFill="1" applyBorder="1" applyProtection="1">
      <protection locked="0"/>
    </xf>
    <xf numFmtId="0" fontId="22" fillId="3" borderId="6" xfId="0" applyFont="1" applyFill="1" applyBorder="1" applyProtection="1">
      <protection locked="0"/>
    </xf>
    <xf numFmtId="0" fontId="22" fillId="3" borderId="34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9" fillId="3" borderId="0" xfId="0" applyNumberFormat="1" applyFont="1" applyFill="1" applyBorder="1" applyProtection="1"/>
    <xf numFmtId="0" fontId="9" fillId="3" borderId="42" xfId="0" applyFont="1" applyFill="1" applyBorder="1"/>
    <xf numFmtId="0" fontId="9" fillId="3" borderId="53" xfId="0" applyFont="1" applyFill="1" applyBorder="1"/>
    <xf numFmtId="164" fontId="11" fillId="3" borderId="3" xfId="3" applyNumberFormat="1" applyFont="1" applyFill="1" applyBorder="1" applyProtection="1">
      <protection locked="0"/>
    </xf>
    <xf numFmtId="164" fontId="16" fillId="3" borderId="0" xfId="0" applyNumberFormat="1" applyFont="1" applyFill="1" applyBorder="1" applyProtection="1"/>
    <xf numFmtId="1" fontId="11" fillId="3" borderId="9" xfId="2" applyNumberFormat="1" applyFont="1" applyFill="1" applyBorder="1" applyProtection="1">
      <protection locked="0"/>
    </xf>
    <xf numFmtId="2" fontId="6" fillId="3" borderId="0" xfId="0" applyNumberFormat="1" applyFont="1" applyFill="1"/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1" fillId="3" borderId="10" xfId="0" applyFont="1" applyFill="1" applyBorder="1" applyProtection="1">
      <protection locked="0"/>
    </xf>
    <xf numFmtId="0" fontId="11" fillId="3" borderId="13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14" xfId="0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740229</xdr:colOff>
      <xdr:row>3</xdr:row>
      <xdr:rowOff>45360</xdr:rowOff>
    </xdr:from>
    <xdr:to>
      <xdr:col>4</xdr:col>
      <xdr:colOff>580888</xdr:colOff>
      <xdr:row>5</xdr:row>
      <xdr:rowOff>159080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BC47EB7-6AC3-4479-8FE1-2A7DEDCD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043" y="605974"/>
          <a:ext cx="1364659" cy="48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ecoext.tamu.edu/resources/decisionaids/bee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1B0C-B418-4BEE-A487-BEB127BA2B9F}">
  <sheetPr>
    <pageSetUpPr fitToPage="1"/>
  </sheetPr>
  <dimension ref="B1:D45"/>
  <sheetViews>
    <sheetView tabSelected="1" workbookViewId="0">
      <selection activeCell="C10" sqref="C10"/>
    </sheetView>
  </sheetViews>
  <sheetFormatPr defaultColWidth="8.75" defaultRowHeight="14.6" x14ac:dyDescent="0.4"/>
  <cols>
    <col min="1" max="1" width="3.4375" style="120" customWidth="1"/>
    <col min="2" max="2" width="73.875" style="120" customWidth="1"/>
    <col min="3" max="16384" width="8.75" style="120"/>
  </cols>
  <sheetData>
    <row r="1" spans="2:4" x14ac:dyDescent="0.4">
      <c r="B1" s="119" t="s">
        <v>39</v>
      </c>
    </row>
    <row r="2" spans="2:4" ht="15" thickBot="1" x14ac:dyDescent="0.45"/>
    <row r="3" spans="2:4" x14ac:dyDescent="0.4">
      <c r="B3" s="131" t="s">
        <v>85</v>
      </c>
    </row>
    <row r="4" spans="2:4" x14ac:dyDescent="0.4">
      <c r="B4" s="121"/>
    </row>
    <row r="5" spans="2:4" x14ac:dyDescent="0.4">
      <c r="B5" s="121"/>
    </row>
    <row r="6" spans="2:4" x14ac:dyDescent="0.4">
      <c r="B6" s="121"/>
    </row>
    <row r="7" spans="2:4" x14ac:dyDescent="0.4">
      <c r="B7" s="121"/>
      <c r="D7" s="120" t="s">
        <v>130</v>
      </c>
    </row>
    <row r="8" spans="2:4" x14ac:dyDescent="0.4">
      <c r="B8" s="121"/>
    </row>
    <row r="9" spans="2:4" x14ac:dyDescent="0.4">
      <c r="B9" s="121"/>
    </row>
    <row r="10" spans="2:4" x14ac:dyDescent="0.4">
      <c r="B10" s="121"/>
    </row>
    <row r="11" spans="2:4" ht="15" thickBot="1" x14ac:dyDescent="0.45">
      <c r="B11" s="122"/>
    </row>
    <row r="12" spans="2:4" ht="15" thickBot="1" x14ac:dyDescent="0.45">
      <c r="B12" s="130"/>
    </row>
    <row r="13" spans="2:4" x14ac:dyDescent="0.4">
      <c r="B13" s="131" t="s">
        <v>86</v>
      </c>
    </row>
    <row r="14" spans="2:4" x14ac:dyDescent="0.4">
      <c r="B14" s="121"/>
    </row>
    <row r="15" spans="2:4" x14ac:dyDescent="0.4">
      <c r="B15" s="121"/>
    </row>
    <row r="16" spans="2:4" x14ac:dyDescent="0.4">
      <c r="B16" s="121"/>
    </row>
    <row r="17" spans="2:2" x14ac:dyDescent="0.4">
      <c r="B17" s="121"/>
    </row>
    <row r="18" spans="2:2" x14ac:dyDescent="0.4">
      <c r="B18" s="121"/>
    </row>
    <row r="19" spans="2:2" x14ac:dyDescent="0.4">
      <c r="B19" s="121"/>
    </row>
    <row r="20" spans="2:2" x14ac:dyDescent="0.4">
      <c r="B20" s="121"/>
    </row>
    <row r="21" spans="2:2" x14ac:dyDescent="0.4">
      <c r="B21" s="121"/>
    </row>
    <row r="22" spans="2:2" x14ac:dyDescent="0.4">
      <c r="B22" s="121"/>
    </row>
    <row r="23" spans="2:2" x14ac:dyDescent="0.4">
      <c r="B23" s="121"/>
    </row>
    <row r="24" spans="2:2" ht="15" thickBot="1" x14ac:dyDescent="0.45">
      <c r="B24" s="122"/>
    </row>
    <row r="25" spans="2:2" ht="15" thickBot="1" x14ac:dyDescent="0.45">
      <c r="B25" s="123"/>
    </row>
    <row r="26" spans="2:2" ht="15" thickTop="1" x14ac:dyDescent="0.4">
      <c r="B26" s="132" t="s">
        <v>87</v>
      </c>
    </row>
    <row r="27" spans="2:2" x14ac:dyDescent="0.4">
      <c r="B27" s="124"/>
    </row>
    <row r="28" spans="2:2" x14ac:dyDescent="0.4">
      <c r="B28" s="124"/>
    </row>
    <row r="29" spans="2:2" x14ac:dyDescent="0.4">
      <c r="B29" s="124"/>
    </row>
    <row r="30" spans="2:2" x14ac:dyDescent="0.4">
      <c r="B30" s="124"/>
    </row>
    <row r="31" spans="2:2" x14ac:dyDescent="0.4">
      <c r="B31" s="124"/>
    </row>
    <row r="32" spans="2:2" x14ac:dyDescent="0.4">
      <c r="B32" s="124"/>
    </row>
    <row r="33" spans="2:2" x14ac:dyDescent="0.4">
      <c r="B33" s="124"/>
    </row>
    <row r="34" spans="2:2" x14ac:dyDescent="0.4">
      <c r="B34" s="124"/>
    </row>
    <row r="35" spans="2:2" x14ac:dyDescent="0.4">
      <c r="B35" s="124"/>
    </row>
    <row r="36" spans="2:2" x14ac:dyDescent="0.4">
      <c r="B36" s="125"/>
    </row>
    <row r="37" spans="2:2" x14ac:dyDescent="0.4">
      <c r="B37" s="124"/>
    </row>
    <row r="38" spans="2:2" x14ac:dyDescent="0.4">
      <c r="B38" s="125"/>
    </row>
    <row r="39" spans="2:2" x14ac:dyDescent="0.4">
      <c r="B39" s="124"/>
    </row>
    <row r="40" spans="2:2" x14ac:dyDescent="0.4">
      <c r="B40" s="124"/>
    </row>
    <row r="41" spans="2:2" ht="15" thickBot="1" x14ac:dyDescent="0.45">
      <c r="B41" s="126"/>
    </row>
    <row r="42" spans="2:2" x14ac:dyDescent="0.4">
      <c r="B42" s="127" t="s">
        <v>83</v>
      </c>
    </row>
    <row r="43" spans="2:2" ht="15" thickBot="1" x14ac:dyDescent="0.45">
      <c r="B43" s="128" t="s">
        <v>62</v>
      </c>
    </row>
    <row r="44" spans="2:2" ht="15" thickTop="1" x14ac:dyDescent="0.4">
      <c r="B44" s="129"/>
    </row>
    <row r="45" spans="2:2" x14ac:dyDescent="0.4">
      <c r="B45" s="129"/>
    </row>
  </sheetData>
  <sheetProtection sheet="1" objects="1" scenarios="1"/>
  <hyperlinks>
    <hyperlink ref="B43" r:id="rId1" xr:uid="{87378A29-6EF9-416F-AE8F-492729FBF396}"/>
  </hyperlinks>
  <pageMargins left="0.95" right="0.45" top="0.75" bottom="0.75" header="0.3" footer="0.3"/>
  <pageSetup orientation="portrait" horizontalDpi="4294967295" verticalDpi="4294967295" r:id="rId2"/>
  <headerFooter>
    <oddFooter>&amp;L&amp;F&amp;R&amp;A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10BA-24BC-4265-9263-FD5346B1C624}">
  <sheetPr>
    <pageSetUpPr fitToPage="1"/>
  </sheetPr>
  <dimension ref="B1:H42"/>
  <sheetViews>
    <sheetView topLeftCell="A39" workbookViewId="0">
      <selection activeCell="F38" sqref="F38"/>
    </sheetView>
  </sheetViews>
  <sheetFormatPr defaultColWidth="8.75" defaultRowHeight="15.9" x14ac:dyDescent="0.45"/>
  <cols>
    <col min="1" max="1" width="3.75" style="2" customWidth="1"/>
    <col min="2" max="2" width="30.5625" style="2" customWidth="1"/>
    <col min="3" max="3" width="15.5625" style="2" customWidth="1"/>
    <col min="4" max="4" width="10.4375" style="2" customWidth="1"/>
    <col min="5" max="5" width="13.3125" style="2" customWidth="1"/>
    <col min="6" max="6" width="22.5625" style="2" customWidth="1"/>
    <col min="7" max="16384" width="8.75" style="2"/>
  </cols>
  <sheetData>
    <row r="1" spans="2:8" x14ac:dyDescent="0.45">
      <c r="B1" s="145" t="s">
        <v>90</v>
      </c>
      <c r="C1" s="146"/>
      <c r="D1" s="146"/>
      <c r="E1" s="146"/>
      <c r="F1" s="146"/>
      <c r="G1" s="1"/>
      <c r="H1" s="1"/>
    </row>
    <row r="2" spans="2:8" x14ac:dyDescent="0.45">
      <c r="B2" s="3"/>
      <c r="C2" s="1"/>
      <c r="D2" s="1"/>
      <c r="E2" s="1"/>
      <c r="F2" s="1"/>
      <c r="G2" s="1"/>
      <c r="H2" s="1"/>
    </row>
    <row r="3" spans="2:8" x14ac:dyDescent="0.45">
      <c r="B3" s="3" t="s">
        <v>33</v>
      </c>
      <c r="C3" s="150" t="s">
        <v>131</v>
      </c>
      <c r="D3" s="151"/>
      <c r="E3" s="151"/>
      <c r="F3" s="152"/>
      <c r="G3" s="1"/>
      <c r="H3" s="1"/>
    </row>
    <row r="4" spans="2:8" x14ac:dyDescent="0.45">
      <c r="B4" s="3"/>
      <c r="C4" s="23"/>
      <c r="D4" s="23"/>
      <c r="E4" s="23"/>
      <c r="F4" s="23"/>
      <c r="G4" s="1"/>
      <c r="H4" s="1"/>
    </row>
    <row r="5" spans="2:8" x14ac:dyDescent="0.45">
      <c r="B5" s="3" t="s">
        <v>88</v>
      </c>
      <c r="C5" s="142"/>
      <c r="D5" s="143"/>
      <c r="E5" s="143"/>
      <c r="F5" s="144"/>
      <c r="G5" s="1"/>
      <c r="H5" s="1"/>
    </row>
    <row r="6" spans="2:8" x14ac:dyDescent="0.45">
      <c r="B6" s="3"/>
      <c r="C6" s="142"/>
      <c r="D6" s="143"/>
      <c r="E6" s="143"/>
      <c r="F6" s="144"/>
      <c r="G6" s="1"/>
      <c r="H6" s="1"/>
    </row>
    <row r="7" spans="2:8" x14ac:dyDescent="0.45">
      <c r="B7" s="3"/>
      <c r="C7" s="24"/>
      <c r="D7" s="24"/>
      <c r="E7" s="24"/>
      <c r="F7" s="24"/>
      <c r="G7" s="1"/>
      <c r="H7" s="1"/>
    </row>
    <row r="8" spans="2:8" x14ac:dyDescent="0.45">
      <c r="B8" s="3" t="s">
        <v>89</v>
      </c>
      <c r="C8" s="26">
        <v>44047</v>
      </c>
      <c r="D8" s="25"/>
      <c r="E8" s="1"/>
      <c r="F8" s="1"/>
      <c r="G8" s="1"/>
      <c r="H8" s="1"/>
    </row>
    <row r="10" spans="2:8" x14ac:dyDescent="0.45">
      <c r="B10" s="4" t="s">
        <v>44</v>
      </c>
    </row>
    <row r="11" spans="2:8" x14ac:dyDescent="0.45">
      <c r="B11" s="4" t="s">
        <v>31</v>
      </c>
    </row>
    <row r="12" spans="2:8" x14ac:dyDescent="0.45">
      <c r="B12" s="4"/>
    </row>
    <row r="13" spans="2:8" x14ac:dyDescent="0.45">
      <c r="D13" s="5" t="s">
        <v>21</v>
      </c>
      <c r="E13" s="3" t="s">
        <v>18</v>
      </c>
    </row>
    <row r="14" spans="2:8" x14ac:dyDescent="0.45">
      <c r="B14" s="5" t="s">
        <v>16</v>
      </c>
      <c r="C14" s="5" t="s">
        <v>17</v>
      </c>
      <c r="D14" s="5" t="s">
        <v>22</v>
      </c>
      <c r="E14" s="3" t="s">
        <v>23</v>
      </c>
      <c r="F14" s="5" t="s">
        <v>20</v>
      </c>
    </row>
    <row r="15" spans="2:8" x14ac:dyDescent="0.45">
      <c r="B15" s="6" t="s">
        <v>79</v>
      </c>
      <c r="C15" s="16">
        <v>0</v>
      </c>
      <c r="D15" s="17">
        <v>0</v>
      </c>
      <c r="E15" s="18" t="str">
        <f t="shared" ref="E15" si="0">IF(D15=0," ",C15/D15)</f>
        <v xml:space="preserve"> </v>
      </c>
      <c r="F15" s="19"/>
    </row>
    <row r="16" spans="2:8" x14ac:dyDescent="0.45">
      <c r="B16" s="6" t="s">
        <v>19</v>
      </c>
      <c r="C16" s="16">
        <v>0</v>
      </c>
      <c r="D16" s="17">
        <v>0</v>
      </c>
      <c r="E16" s="18" t="str">
        <f t="shared" ref="E16:E23" si="1">IF(D16=0," ",C16/D16)</f>
        <v xml:space="preserve"> </v>
      </c>
      <c r="F16" s="19"/>
    </row>
    <row r="17" spans="2:6" x14ac:dyDescent="0.45">
      <c r="B17" s="6" t="s">
        <v>32</v>
      </c>
      <c r="C17" s="16">
        <v>0</v>
      </c>
      <c r="D17" s="17">
        <v>0</v>
      </c>
      <c r="E17" s="18" t="str">
        <f t="shared" si="1"/>
        <v xml:space="preserve"> </v>
      </c>
      <c r="F17" s="19"/>
    </row>
    <row r="18" spans="2:6" x14ac:dyDescent="0.45">
      <c r="B18" s="6" t="s">
        <v>34</v>
      </c>
      <c r="C18" s="16">
        <v>0</v>
      </c>
      <c r="D18" s="17">
        <v>0</v>
      </c>
      <c r="E18" s="18" t="str">
        <f t="shared" si="1"/>
        <v xml:space="preserve"> </v>
      </c>
      <c r="F18" s="19"/>
    </row>
    <row r="19" spans="2:6" x14ac:dyDescent="0.45">
      <c r="B19" s="6" t="s">
        <v>36</v>
      </c>
      <c r="C19" s="16">
        <v>0</v>
      </c>
      <c r="D19" s="17">
        <v>0</v>
      </c>
      <c r="E19" s="18" t="str">
        <f t="shared" si="1"/>
        <v xml:space="preserve"> </v>
      </c>
      <c r="F19" s="19"/>
    </row>
    <row r="20" spans="2:6" x14ac:dyDescent="0.45">
      <c r="B20" s="6" t="s">
        <v>35</v>
      </c>
      <c r="C20" s="16">
        <v>0</v>
      </c>
      <c r="D20" s="17">
        <v>0</v>
      </c>
      <c r="E20" s="18" t="str">
        <f t="shared" si="1"/>
        <v xml:space="preserve"> </v>
      </c>
      <c r="F20" s="19"/>
    </row>
    <row r="21" spans="2:6" x14ac:dyDescent="0.45">
      <c r="B21" s="6" t="s">
        <v>27</v>
      </c>
      <c r="C21" s="16">
        <v>0</v>
      </c>
      <c r="D21" s="17">
        <v>0</v>
      </c>
      <c r="E21" s="18" t="str">
        <f t="shared" si="1"/>
        <v xml:space="preserve"> </v>
      </c>
      <c r="F21" s="19"/>
    </row>
    <row r="22" spans="2:6" x14ac:dyDescent="0.45">
      <c r="B22" s="6" t="s">
        <v>27</v>
      </c>
      <c r="C22" s="16">
        <v>0</v>
      </c>
      <c r="D22" s="17">
        <v>0</v>
      </c>
      <c r="E22" s="18" t="str">
        <f t="shared" si="1"/>
        <v xml:space="preserve"> </v>
      </c>
      <c r="F22" s="19"/>
    </row>
    <row r="23" spans="2:6" x14ac:dyDescent="0.45">
      <c r="B23" s="6" t="s">
        <v>27</v>
      </c>
      <c r="C23" s="16">
        <v>0</v>
      </c>
      <c r="D23" s="17">
        <v>0</v>
      </c>
      <c r="E23" s="18" t="str">
        <f t="shared" si="1"/>
        <v xml:space="preserve"> </v>
      </c>
      <c r="F23" s="19"/>
    </row>
    <row r="24" spans="2:6" x14ac:dyDescent="0.45">
      <c r="B24" s="5" t="s">
        <v>81</v>
      </c>
      <c r="C24" s="8">
        <f>SUM(C15:C23)</f>
        <v>0</v>
      </c>
      <c r="E24" s="9">
        <f>SUM(E15:E23)</f>
        <v>0</v>
      </c>
      <c r="F24" s="10"/>
    </row>
    <row r="25" spans="2:6" x14ac:dyDescent="0.45">
      <c r="B25" s="5"/>
      <c r="C25" s="8"/>
      <c r="E25" s="9"/>
      <c r="F25" s="10"/>
    </row>
    <row r="26" spans="2:6" x14ac:dyDescent="0.45">
      <c r="B26" s="5" t="s">
        <v>28</v>
      </c>
      <c r="E26" s="17">
        <v>0</v>
      </c>
      <c r="F26" s="19"/>
    </row>
    <row r="27" spans="2:6" x14ac:dyDescent="0.45">
      <c r="B27" s="5"/>
      <c r="E27" s="21"/>
      <c r="F27" s="21"/>
    </row>
    <row r="28" spans="2:6" x14ac:dyDescent="0.45">
      <c r="B28" s="5" t="s">
        <v>42</v>
      </c>
      <c r="E28" s="9">
        <f>IF(E26=0,0,E24/E26)</f>
        <v>0</v>
      </c>
      <c r="F28" s="11"/>
    </row>
    <row r="29" spans="2:6" x14ac:dyDescent="0.45">
      <c r="B29" s="5"/>
      <c r="E29" s="9"/>
      <c r="F29" s="11"/>
    </row>
    <row r="30" spans="2:6" x14ac:dyDescent="0.45">
      <c r="B30" s="5" t="s">
        <v>26</v>
      </c>
      <c r="F30" s="11"/>
    </row>
    <row r="31" spans="2:6" x14ac:dyDescent="0.45">
      <c r="B31" s="12" t="s">
        <v>122</v>
      </c>
      <c r="C31" s="16">
        <v>0</v>
      </c>
      <c r="D31" s="17">
        <v>0</v>
      </c>
      <c r="E31" s="18" t="str">
        <f t="shared" ref="E31:E35" si="2">IF(D31=0," ",C31/D31)</f>
        <v xml:space="preserve"> </v>
      </c>
      <c r="F31" s="19" t="s">
        <v>121</v>
      </c>
    </row>
    <row r="32" spans="2:6" x14ac:dyDescent="0.45">
      <c r="B32" s="6" t="s">
        <v>118</v>
      </c>
      <c r="C32" s="16">
        <v>0</v>
      </c>
      <c r="D32" s="17">
        <v>0</v>
      </c>
      <c r="E32" s="18" t="str">
        <f t="shared" si="2"/>
        <v xml:space="preserve"> </v>
      </c>
      <c r="F32" s="19" t="s">
        <v>121</v>
      </c>
    </row>
    <row r="33" spans="2:6" x14ac:dyDescent="0.45">
      <c r="B33" s="6" t="s">
        <v>119</v>
      </c>
      <c r="C33" s="16">
        <v>0</v>
      </c>
      <c r="D33" s="17">
        <v>0</v>
      </c>
      <c r="E33" s="18" t="str">
        <f t="shared" si="2"/>
        <v xml:space="preserve"> </v>
      </c>
      <c r="F33" s="19" t="s">
        <v>121</v>
      </c>
    </row>
    <row r="34" spans="2:6" x14ac:dyDescent="0.45">
      <c r="B34" s="6" t="s">
        <v>27</v>
      </c>
      <c r="C34" s="16">
        <v>0</v>
      </c>
      <c r="D34" s="17">
        <v>0</v>
      </c>
      <c r="E34" s="18" t="str">
        <f t="shared" si="2"/>
        <v xml:space="preserve"> </v>
      </c>
      <c r="F34" s="19"/>
    </row>
    <row r="35" spans="2:6" x14ac:dyDescent="0.45">
      <c r="B35" s="6" t="s">
        <v>27</v>
      </c>
      <c r="C35" s="16">
        <v>0</v>
      </c>
      <c r="D35" s="17">
        <v>0</v>
      </c>
      <c r="E35" s="18" t="str">
        <f t="shared" si="2"/>
        <v xml:space="preserve"> </v>
      </c>
      <c r="F35" s="19"/>
    </row>
    <row r="36" spans="2:6" x14ac:dyDescent="0.45">
      <c r="B36" s="5" t="s">
        <v>24</v>
      </c>
      <c r="C36" s="13">
        <f>SUM(C31:C35)</f>
        <v>0</v>
      </c>
      <c r="D36" s="14"/>
      <c r="E36" s="13">
        <f>SUM(E31:E35)</f>
        <v>0</v>
      </c>
      <c r="F36" s="20"/>
    </row>
    <row r="37" spans="2:6" x14ac:dyDescent="0.45">
      <c r="B37" s="5"/>
      <c r="C37" s="13"/>
      <c r="D37" s="14"/>
      <c r="E37" s="15"/>
      <c r="F37" s="20"/>
    </row>
    <row r="38" spans="2:6" x14ac:dyDescent="0.45">
      <c r="B38" s="5" t="s">
        <v>80</v>
      </c>
      <c r="C38" s="13"/>
      <c r="D38" s="14"/>
      <c r="E38" s="13">
        <f>E36+E24</f>
        <v>0</v>
      </c>
      <c r="F38" s="20"/>
    </row>
    <row r="39" spans="2:6" ht="8.25" customHeight="1" x14ac:dyDescent="0.45">
      <c r="B39" s="5"/>
      <c r="C39" s="13"/>
      <c r="D39" s="14"/>
      <c r="E39" s="13"/>
      <c r="F39" s="20"/>
    </row>
    <row r="40" spans="2:6" x14ac:dyDescent="0.45">
      <c r="B40" s="5" t="s">
        <v>43</v>
      </c>
      <c r="E40" s="9">
        <f>IF(E26=0,0,E38/E26)</f>
        <v>0</v>
      </c>
      <c r="F40" s="22"/>
    </row>
    <row r="41" spans="2:6" x14ac:dyDescent="0.45">
      <c r="F41" s="11"/>
    </row>
    <row r="42" spans="2:6" x14ac:dyDescent="0.45">
      <c r="B42" s="147" t="s">
        <v>125</v>
      </c>
      <c r="C42" s="148"/>
      <c r="D42" s="148"/>
      <c r="E42" s="148"/>
      <c r="F42" s="149"/>
    </row>
  </sheetData>
  <sheetProtection sheet="1" objects="1" scenarios="1"/>
  <mergeCells count="5">
    <mergeCell ref="C5:F5"/>
    <mergeCell ref="B1:F1"/>
    <mergeCell ref="C6:F6"/>
    <mergeCell ref="B42:F42"/>
    <mergeCell ref="C3:F3"/>
  </mergeCells>
  <printOptions gridLines="1"/>
  <pageMargins left="0.95" right="0.45" top="0.75" bottom="0.75" header="0.3" footer="0.3"/>
  <pageSetup scale="82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558D-E816-439C-ABF7-EC9BF664B3C2}">
  <sheetPr>
    <pageSetUpPr fitToPage="1"/>
  </sheetPr>
  <dimension ref="B1:L76"/>
  <sheetViews>
    <sheetView topLeftCell="A3" zoomScale="88" zoomScaleNormal="88" workbookViewId="0">
      <selection activeCell="J5" sqref="J5"/>
    </sheetView>
  </sheetViews>
  <sheetFormatPr defaultColWidth="8.75" defaultRowHeight="15.9" x14ac:dyDescent="0.45"/>
  <cols>
    <col min="1" max="1" width="4" style="2" customWidth="1"/>
    <col min="2" max="2" width="2.5" style="2" customWidth="1"/>
    <col min="3" max="3" width="7.25" style="2" customWidth="1"/>
    <col min="4" max="4" width="24.375" style="2" customWidth="1"/>
    <col min="5" max="5" width="7.4375" style="2" customWidth="1"/>
    <col min="6" max="6" width="16.125" style="2" customWidth="1"/>
    <col min="7" max="7" width="12.25" style="2" customWidth="1"/>
    <col min="8" max="8" width="1.75" style="2" customWidth="1"/>
    <col min="9" max="16384" width="8.75" style="2"/>
  </cols>
  <sheetData>
    <row r="1" spans="2:8" x14ac:dyDescent="0.45">
      <c r="B1" s="159" t="s">
        <v>29</v>
      </c>
      <c r="C1" s="159"/>
      <c r="D1" s="160"/>
      <c r="E1" s="160"/>
      <c r="F1" s="160"/>
      <c r="G1" s="160"/>
      <c r="H1" s="160"/>
    </row>
    <row r="2" spans="2:8" x14ac:dyDescent="0.45">
      <c r="B2" s="159" t="s">
        <v>30</v>
      </c>
      <c r="C2" s="159"/>
      <c r="D2" s="160"/>
      <c r="E2" s="160"/>
      <c r="F2" s="160"/>
      <c r="G2" s="160"/>
      <c r="H2" s="160"/>
    </row>
    <row r="4" spans="2:8" x14ac:dyDescent="0.45">
      <c r="B4" s="5" t="s">
        <v>0</v>
      </c>
      <c r="C4" s="5"/>
      <c r="D4" s="156"/>
      <c r="E4" s="157"/>
      <c r="F4" s="157"/>
      <c r="G4" s="157"/>
      <c r="H4" s="158"/>
    </row>
    <row r="5" spans="2:8" x14ac:dyDescent="0.45">
      <c r="B5" s="5"/>
      <c r="C5" s="5"/>
      <c r="D5" s="156"/>
      <c r="E5" s="157"/>
      <c r="F5" s="157"/>
      <c r="G5" s="157"/>
      <c r="H5" s="161"/>
    </row>
    <row r="6" spans="2:8" hidden="1" x14ac:dyDescent="0.45">
      <c r="D6" s="30"/>
      <c r="E6" s="30"/>
      <c r="F6" s="162" t="s">
        <v>40</v>
      </c>
      <c r="G6" s="163"/>
      <c r="H6" s="64" t="s">
        <v>37</v>
      </c>
    </row>
    <row r="7" spans="2:8" hidden="1" x14ac:dyDescent="0.45">
      <c r="D7" s="30"/>
      <c r="E7" s="30"/>
      <c r="F7" s="36"/>
      <c r="G7" s="28"/>
      <c r="H7" s="27"/>
    </row>
    <row r="8" spans="2:8" hidden="1" x14ac:dyDescent="0.45">
      <c r="B8" s="5" t="s">
        <v>11</v>
      </c>
      <c r="C8" s="5"/>
      <c r="D8" s="30"/>
      <c r="E8" s="30"/>
      <c r="F8" s="30"/>
      <c r="G8" s="29">
        <f>+'2. Supporting Investments'!E26</f>
        <v>0</v>
      </c>
      <c r="H8" s="29">
        <f>+'2. Supporting Investments'!E26</f>
        <v>0</v>
      </c>
    </row>
    <row r="9" spans="2:8" ht="16.3" thickBot="1" x14ac:dyDescent="0.5">
      <c r="B9" s="5"/>
      <c r="C9" s="5"/>
      <c r="D9" s="30"/>
      <c r="E9" s="30"/>
      <c r="F9" s="30"/>
      <c r="G9" s="21"/>
      <c r="H9" s="30"/>
    </row>
    <row r="10" spans="2:8" x14ac:dyDescent="0.45">
      <c r="B10" s="153" t="s">
        <v>78</v>
      </c>
      <c r="C10" s="154"/>
      <c r="D10" s="154"/>
      <c r="E10" s="154"/>
      <c r="F10" s="154"/>
      <c r="G10" s="154"/>
      <c r="H10" s="155"/>
    </row>
    <row r="11" spans="2:8" x14ac:dyDescent="0.45">
      <c r="B11" s="37" t="s">
        <v>13</v>
      </c>
      <c r="C11" s="38"/>
      <c r="D11" s="25"/>
      <c r="E11" s="25"/>
      <c r="F11" s="38" t="s">
        <v>115</v>
      </c>
      <c r="G11" s="38" t="s">
        <v>116</v>
      </c>
      <c r="H11" s="42"/>
    </row>
    <row r="12" spans="2:8" x14ac:dyDescent="0.45">
      <c r="B12" s="39"/>
      <c r="C12" s="40" t="s">
        <v>112</v>
      </c>
      <c r="D12" s="25"/>
      <c r="E12" s="40"/>
      <c r="F12" s="89">
        <f>+'2. Supporting Investments'!E40</f>
        <v>0</v>
      </c>
      <c r="G12" s="41" t="str">
        <f t="shared" ref="G12:G17" si="0">IF(F12=0," ",F12*$G$8)</f>
        <v xml:space="preserve"> </v>
      </c>
      <c r="H12" s="57"/>
    </row>
    <row r="13" spans="2:8" x14ac:dyDescent="0.45">
      <c r="B13" s="39"/>
      <c r="C13" s="36" t="s">
        <v>12</v>
      </c>
      <c r="D13" s="25"/>
      <c r="E13" s="40"/>
      <c r="F13" s="43">
        <v>0</v>
      </c>
      <c r="G13" s="41" t="str">
        <f>IF(F13=0," ",F13*$G$8)</f>
        <v xml:space="preserve"> </v>
      </c>
      <c r="H13" s="57"/>
    </row>
    <row r="14" spans="2:8" x14ac:dyDescent="0.45">
      <c r="B14" s="39"/>
      <c r="C14" s="36" t="s">
        <v>2</v>
      </c>
      <c r="D14" s="25"/>
      <c r="E14" s="36"/>
      <c r="F14" s="43">
        <v>0</v>
      </c>
      <c r="G14" s="41" t="str">
        <f t="shared" si="0"/>
        <v xml:space="preserve"> </v>
      </c>
      <c r="H14" s="57"/>
    </row>
    <row r="15" spans="2:8" x14ac:dyDescent="0.45">
      <c r="B15" s="39"/>
      <c r="C15" s="36" t="s">
        <v>1</v>
      </c>
      <c r="D15" s="25"/>
      <c r="E15" s="36"/>
      <c r="F15" s="43">
        <v>0</v>
      </c>
      <c r="G15" s="41" t="str">
        <f t="shared" si="0"/>
        <v xml:space="preserve"> </v>
      </c>
      <c r="H15" s="57"/>
    </row>
    <row r="16" spans="2:8" x14ac:dyDescent="0.45">
      <c r="B16" s="39"/>
      <c r="C16" s="36" t="s">
        <v>1</v>
      </c>
      <c r="D16" s="25"/>
      <c r="E16" s="36"/>
      <c r="F16" s="43">
        <v>0</v>
      </c>
      <c r="G16" s="41" t="str">
        <f t="shared" si="0"/>
        <v xml:space="preserve"> </v>
      </c>
      <c r="H16" s="57"/>
    </row>
    <row r="17" spans="2:8" x14ac:dyDescent="0.45">
      <c r="B17" s="39"/>
      <c r="C17" s="36" t="s">
        <v>1</v>
      </c>
      <c r="D17" s="25"/>
      <c r="E17" s="36"/>
      <c r="F17" s="43">
        <v>0</v>
      </c>
      <c r="G17" s="41" t="str">
        <f t="shared" si="0"/>
        <v xml:space="preserve"> </v>
      </c>
      <c r="H17" s="57"/>
    </row>
    <row r="18" spans="2:8" x14ac:dyDescent="0.45">
      <c r="B18" s="39"/>
      <c r="C18" s="44"/>
      <c r="D18" s="25"/>
      <c r="E18" s="44"/>
      <c r="F18" s="45"/>
      <c r="G18" s="41"/>
      <c r="H18" s="57"/>
    </row>
    <row r="19" spans="2:8" x14ac:dyDescent="0.45">
      <c r="B19" s="37" t="s">
        <v>14</v>
      </c>
      <c r="C19" s="38"/>
      <c r="D19" s="36"/>
      <c r="E19" s="36"/>
      <c r="F19" s="45">
        <f>SUM(F12:F17)</f>
        <v>0</v>
      </c>
      <c r="G19" s="46">
        <f>SUM(G12:G17)</f>
        <v>0</v>
      </c>
      <c r="H19" s="65"/>
    </row>
    <row r="20" spans="2:8" x14ac:dyDescent="0.45">
      <c r="B20" s="37"/>
      <c r="C20" s="38"/>
      <c r="D20" s="36"/>
      <c r="E20" s="36"/>
      <c r="F20" s="45"/>
      <c r="G20" s="46"/>
      <c r="H20" s="65"/>
    </row>
    <row r="21" spans="2:8" x14ac:dyDescent="0.45">
      <c r="B21" s="37" t="s">
        <v>5</v>
      </c>
      <c r="C21" s="38"/>
      <c r="D21" s="36"/>
      <c r="E21" s="36"/>
      <c r="F21" s="38" t="s">
        <v>115</v>
      </c>
      <c r="G21" s="38" t="s">
        <v>116</v>
      </c>
      <c r="H21" s="57"/>
    </row>
    <row r="22" spans="2:8" x14ac:dyDescent="0.45">
      <c r="B22" s="39"/>
      <c r="C22" s="36" t="s">
        <v>2</v>
      </c>
      <c r="D22" s="25"/>
      <c r="E22" s="36"/>
      <c r="F22" s="43">
        <v>0</v>
      </c>
      <c r="G22" s="41" t="str">
        <f>IF(F22=0," ",F22*$H$8)</f>
        <v xml:space="preserve"> </v>
      </c>
      <c r="H22" s="57"/>
    </row>
    <row r="23" spans="2:8" x14ac:dyDescent="0.45">
      <c r="B23" s="39"/>
      <c r="C23" s="40" t="s">
        <v>124</v>
      </c>
      <c r="D23" s="25"/>
      <c r="E23" s="138">
        <v>0</v>
      </c>
      <c r="F23" s="139">
        <f>E23*F55</f>
        <v>0</v>
      </c>
      <c r="G23" s="41" t="str">
        <f>IF(F23=0," ",F23*$H$8)</f>
        <v xml:space="preserve"> </v>
      </c>
      <c r="H23" s="57"/>
    </row>
    <row r="24" spans="2:8" x14ac:dyDescent="0.45">
      <c r="B24" s="39"/>
      <c r="C24" s="36" t="s">
        <v>82</v>
      </c>
      <c r="D24" s="25"/>
      <c r="E24" s="36"/>
      <c r="F24" s="43">
        <v>0</v>
      </c>
      <c r="G24" s="41" t="str">
        <f>IF(F24=0," ",F24*$H$8)</f>
        <v xml:space="preserve"> </v>
      </c>
      <c r="H24" s="57"/>
    </row>
    <row r="25" spans="2:8" x14ac:dyDescent="0.45">
      <c r="B25" s="39"/>
      <c r="C25" s="36" t="s">
        <v>84</v>
      </c>
      <c r="D25" s="25"/>
      <c r="E25" s="36"/>
      <c r="F25" s="43">
        <v>0</v>
      </c>
      <c r="G25" s="41" t="str">
        <f>IF(F25=0," ",F25*$H$8)</f>
        <v xml:space="preserve"> </v>
      </c>
      <c r="H25" s="57"/>
    </row>
    <row r="26" spans="2:8" x14ac:dyDescent="0.45">
      <c r="B26" s="39"/>
      <c r="C26" s="36" t="s">
        <v>1</v>
      </c>
      <c r="D26" s="25"/>
      <c r="E26" s="36"/>
      <c r="F26" s="43">
        <v>0</v>
      </c>
      <c r="G26" s="41" t="str">
        <f>IF(F26=0," ",F26*$H$8)</f>
        <v xml:space="preserve"> </v>
      </c>
      <c r="H26" s="57"/>
    </row>
    <row r="27" spans="2:8" x14ac:dyDescent="0.45">
      <c r="B27" s="37" t="s">
        <v>41</v>
      </c>
      <c r="C27" s="38"/>
      <c r="D27" s="36"/>
      <c r="E27" s="36"/>
      <c r="F27" s="45">
        <f>SUM(F22:F26)</f>
        <v>0</v>
      </c>
      <c r="G27" s="48">
        <f>SUM(G22:G26)</f>
        <v>0</v>
      </c>
      <c r="H27" s="57"/>
    </row>
    <row r="28" spans="2:8" x14ac:dyDescent="0.45">
      <c r="B28" s="37"/>
      <c r="C28" s="38"/>
      <c r="D28" s="36"/>
      <c r="E28" s="36"/>
      <c r="F28" s="45"/>
      <c r="G28" s="48"/>
      <c r="H28" s="57"/>
    </row>
    <row r="29" spans="2:8" ht="16.3" thickBot="1" x14ac:dyDescent="0.5">
      <c r="B29" s="49" t="s">
        <v>4</v>
      </c>
      <c r="C29" s="50"/>
      <c r="D29" s="51"/>
      <c r="E29" s="51"/>
      <c r="F29" s="52">
        <f>+F27+F19</f>
        <v>0</v>
      </c>
      <c r="G29" s="53">
        <f>+G27+G19</f>
        <v>0</v>
      </c>
      <c r="H29" s="55"/>
    </row>
    <row r="30" spans="2:8" ht="16.3" thickBot="1" x14ac:dyDescent="0.5">
      <c r="B30" s="5"/>
      <c r="C30" s="5"/>
      <c r="D30" s="12"/>
      <c r="E30" s="12"/>
      <c r="F30" s="9"/>
      <c r="G30" s="8"/>
      <c r="H30" s="8"/>
    </row>
    <row r="31" spans="2:8" x14ac:dyDescent="0.45">
      <c r="B31" s="153" t="s">
        <v>103</v>
      </c>
      <c r="C31" s="154"/>
      <c r="D31" s="154"/>
      <c r="E31" s="154"/>
      <c r="F31" s="154"/>
      <c r="G31" s="154"/>
      <c r="H31" s="155"/>
    </row>
    <row r="32" spans="2:8" x14ac:dyDescent="0.45">
      <c r="B32" s="37"/>
      <c r="C32" s="133"/>
      <c r="D32" s="133"/>
      <c r="E32" s="38" t="s">
        <v>120</v>
      </c>
      <c r="F32" s="133"/>
      <c r="G32" s="135">
        <f>'2. Supporting Investments'!E26</f>
        <v>0</v>
      </c>
      <c r="H32" s="134"/>
    </row>
    <row r="33" spans="2:8" x14ac:dyDescent="0.45">
      <c r="B33" s="37" t="s">
        <v>3</v>
      </c>
      <c r="C33" s="38"/>
      <c r="D33" s="25"/>
      <c r="E33" s="25"/>
      <c r="F33" s="38" t="s">
        <v>115</v>
      </c>
      <c r="G33" s="38" t="s">
        <v>116</v>
      </c>
      <c r="H33" s="42"/>
    </row>
    <row r="34" spans="2:8" x14ac:dyDescent="0.45">
      <c r="B34" s="39"/>
      <c r="C34" s="36" t="s">
        <v>45</v>
      </c>
      <c r="D34" s="25"/>
      <c r="E34" s="36"/>
      <c r="F34" s="43">
        <v>0</v>
      </c>
      <c r="G34" s="41" t="str">
        <f>IF(F34=0," ",F34*$G$8)</f>
        <v xml:space="preserve"> </v>
      </c>
      <c r="H34" s="57"/>
    </row>
    <row r="35" spans="2:8" x14ac:dyDescent="0.45">
      <c r="B35" s="39"/>
      <c r="C35" s="36" t="s">
        <v>1</v>
      </c>
      <c r="D35" s="25"/>
      <c r="E35" s="36"/>
      <c r="F35" s="43">
        <v>0</v>
      </c>
      <c r="G35" s="41" t="str">
        <f t="shared" ref="G35:G37" si="1">IF(F35=0," ",F35*$G$8)</f>
        <v xml:space="preserve"> </v>
      </c>
      <c r="H35" s="57"/>
    </row>
    <row r="36" spans="2:8" x14ac:dyDescent="0.45">
      <c r="B36" s="39"/>
      <c r="C36" s="36" t="s">
        <v>1</v>
      </c>
      <c r="D36" s="25"/>
      <c r="E36" s="36"/>
      <c r="F36" s="43">
        <v>0</v>
      </c>
      <c r="G36" s="41"/>
      <c r="H36" s="57"/>
    </row>
    <row r="37" spans="2:8" x14ac:dyDescent="0.45">
      <c r="B37" s="39"/>
      <c r="C37" s="36" t="s">
        <v>1</v>
      </c>
      <c r="D37" s="25"/>
      <c r="E37" s="36"/>
      <c r="F37" s="43">
        <v>0</v>
      </c>
      <c r="G37" s="41" t="str">
        <f t="shared" si="1"/>
        <v xml:space="preserve"> </v>
      </c>
      <c r="H37" s="57"/>
    </row>
    <row r="38" spans="2:8" x14ac:dyDescent="0.45">
      <c r="B38" s="37" t="s">
        <v>10</v>
      </c>
      <c r="C38" s="25"/>
      <c r="D38" s="36"/>
      <c r="E38" s="36"/>
      <c r="F38" s="56">
        <f>SUM(F34:F37)</f>
        <v>0</v>
      </c>
      <c r="G38" s="48">
        <f>SUM(G34:G37)</f>
        <v>0</v>
      </c>
      <c r="H38" s="47"/>
    </row>
    <row r="39" spans="2:8" x14ac:dyDescent="0.45">
      <c r="B39" s="37"/>
      <c r="C39" s="25"/>
      <c r="D39" s="36"/>
      <c r="E39" s="36"/>
      <c r="F39" s="56"/>
      <c r="G39" s="48"/>
      <c r="H39" s="47"/>
    </row>
    <row r="40" spans="2:8" x14ac:dyDescent="0.45">
      <c r="B40" s="37" t="s">
        <v>5</v>
      </c>
      <c r="C40" s="38"/>
      <c r="D40" s="36"/>
      <c r="E40" s="36"/>
      <c r="F40" s="38" t="s">
        <v>115</v>
      </c>
      <c r="G40" s="38" t="s">
        <v>116</v>
      </c>
      <c r="H40" s="66"/>
    </row>
    <row r="41" spans="2:8" x14ac:dyDescent="0.45">
      <c r="B41" s="39"/>
      <c r="C41" s="36" t="s">
        <v>1</v>
      </c>
      <c r="D41" s="25"/>
      <c r="E41" s="36"/>
      <c r="F41" s="43">
        <v>0</v>
      </c>
      <c r="G41" s="41" t="str">
        <f>IF(F41=0," ",F41*$H$8)</f>
        <v xml:space="preserve"> </v>
      </c>
      <c r="H41" s="57"/>
    </row>
    <row r="42" spans="2:8" x14ac:dyDescent="0.45">
      <c r="B42" s="39"/>
      <c r="C42" s="36" t="s">
        <v>1</v>
      </c>
      <c r="D42" s="25"/>
      <c r="E42" s="36"/>
      <c r="F42" s="43">
        <v>0</v>
      </c>
      <c r="G42" s="41" t="str">
        <f>IF(F42=0," ",F42*$H$8)</f>
        <v xml:space="preserve"> </v>
      </c>
      <c r="H42" s="57"/>
    </row>
    <row r="43" spans="2:8" x14ac:dyDescent="0.45">
      <c r="B43" s="39"/>
      <c r="C43" s="36" t="s">
        <v>1</v>
      </c>
      <c r="D43" s="25"/>
      <c r="E43" s="36"/>
      <c r="F43" s="43">
        <v>0</v>
      </c>
      <c r="G43" s="41" t="str">
        <f>IF(F43=0," ",F43*$H$8)</f>
        <v xml:space="preserve"> </v>
      </c>
      <c r="H43" s="57"/>
    </row>
    <row r="44" spans="2:8" x14ac:dyDescent="0.45">
      <c r="B44" s="37" t="s">
        <v>9</v>
      </c>
      <c r="C44" s="38"/>
      <c r="D44" s="38"/>
      <c r="E44" s="38"/>
      <c r="F44" s="56">
        <f>SUM(F41:F43)</f>
        <v>0</v>
      </c>
      <c r="G44" s="48">
        <f>SUM(G41:G43)</f>
        <v>0</v>
      </c>
      <c r="H44" s="57"/>
    </row>
    <row r="45" spans="2:8" x14ac:dyDescent="0.45">
      <c r="B45" s="39"/>
      <c r="C45" s="25"/>
      <c r="D45" s="25"/>
      <c r="E45" s="25"/>
      <c r="F45" s="58"/>
      <c r="G45" s="41"/>
      <c r="H45" s="57"/>
    </row>
    <row r="46" spans="2:8" ht="16.3" thickBot="1" x14ac:dyDescent="0.5">
      <c r="B46" s="49" t="s">
        <v>25</v>
      </c>
      <c r="C46" s="50"/>
      <c r="D46" s="50"/>
      <c r="E46" s="50"/>
      <c r="F46" s="52">
        <f>+F38+F44</f>
        <v>0</v>
      </c>
      <c r="G46" s="53">
        <f>+G44+G38</f>
        <v>0</v>
      </c>
      <c r="H46" s="55"/>
    </row>
    <row r="47" spans="2:8" x14ac:dyDescent="0.45">
      <c r="B47" s="32"/>
      <c r="C47" s="32"/>
    </row>
    <row r="48" spans="2:8" x14ac:dyDescent="0.45">
      <c r="B48" s="59" t="s">
        <v>6</v>
      </c>
      <c r="C48" s="59"/>
      <c r="D48" s="60"/>
      <c r="E48" s="60"/>
      <c r="F48" s="61">
        <f>+F29-F46</f>
        <v>0</v>
      </c>
      <c r="G48" s="62">
        <f>+G29-G47</f>
        <v>0</v>
      </c>
      <c r="H48" s="63"/>
    </row>
    <row r="49" spans="2:12" ht="16.3" thickBot="1" x14ac:dyDescent="0.5">
      <c r="B49" s="5"/>
      <c r="C49" s="5"/>
    </row>
    <row r="50" spans="2:12" ht="32.6" thickTop="1" thickBot="1" x14ac:dyDescent="0.5">
      <c r="B50" s="91"/>
      <c r="C50" s="92"/>
      <c r="D50" s="93"/>
      <c r="E50" s="93"/>
      <c r="F50" s="90" t="s">
        <v>126</v>
      </c>
      <c r="G50" s="90" t="s">
        <v>127</v>
      </c>
      <c r="H50" s="94"/>
    </row>
    <row r="51" spans="2:12" ht="16.3" thickTop="1" x14ac:dyDescent="0.45">
      <c r="B51" s="95" t="s">
        <v>15</v>
      </c>
      <c r="C51" s="38"/>
      <c r="D51" s="25"/>
      <c r="E51" s="25"/>
      <c r="F51" s="71"/>
      <c r="G51" s="38"/>
      <c r="H51" s="96"/>
    </row>
    <row r="52" spans="2:12" x14ac:dyDescent="0.45">
      <c r="B52" s="95"/>
      <c r="C52" s="25" t="s">
        <v>132</v>
      </c>
      <c r="D52" s="25"/>
      <c r="E52" s="25"/>
      <c r="F52" s="72">
        <v>0</v>
      </c>
      <c r="G52" s="73">
        <v>0</v>
      </c>
      <c r="H52" s="97"/>
    </row>
    <row r="53" spans="2:12" x14ac:dyDescent="0.45">
      <c r="B53" s="95"/>
      <c r="C53" s="25" t="s">
        <v>106</v>
      </c>
      <c r="D53" s="25"/>
      <c r="E53" s="25"/>
      <c r="F53" s="88">
        <v>0</v>
      </c>
      <c r="G53" s="74"/>
      <c r="H53" s="98"/>
    </row>
    <row r="54" spans="2:12" x14ac:dyDescent="0.45">
      <c r="B54" s="95"/>
      <c r="C54" s="25" t="s">
        <v>128</v>
      </c>
      <c r="D54" s="25"/>
      <c r="E54" s="25"/>
      <c r="F54" s="140">
        <v>0</v>
      </c>
      <c r="G54" s="74"/>
      <c r="H54" s="98"/>
    </row>
    <row r="55" spans="2:12" x14ac:dyDescent="0.45">
      <c r="B55" s="95"/>
      <c r="C55" s="25" t="s">
        <v>123</v>
      </c>
      <c r="D55" s="25"/>
      <c r="E55" s="25"/>
      <c r="F55" s="17">
        <v>0</v>
      </c>
      <c r="G55" s="75"/>
      <c r="H55" s="98"/>
      <c r="J55" s="2" t="s">
        <v>129</v>
      </c>
      <c r="L55" s="141">
        <f>IF(F54=0,0,F55/F54)</f>
        <v>0</v>
      </c>
    </row>
    <row r="56" spans="2:12" x14ac:dyDescent="0.45">
      <c r="B56" s="99"/>
      <c r="C56" s="25" t="s">
        <v>113</v>
      </c>
      <c r="D56" s="25"/>
      <c r="E56" s="25"/>
      <c r="F56" s="76">
        <f>F52+F55</f>
        <v>0</v>
      </c>
      <c r="G56" s="86">
        <f>+G52+G55</f>
        <v>0</v>
      </c>
      <c r="H56" s="100"/>
    </row>
    <row r="57" spans="2:12" x14ac:dyDescent="0.45">
      <c r="B57" s="99"/>
      <c r="C57" s="25" t="s">
        <v>108</v>
      </c>
      <c r="D57" s="25"/>
      <c r="E57" s="25"/>
      <c r="F57" s="77">
        <v>0</v>
      </c>
      <c r="G57" s="77">
        <v>0</v>
      </c>
      <c r="H57" s="101"/>
    </row>
    <row r="58" spans="2:12" x14ac:dyDescent="0.45">
      <c r="B58" s="99"/>
      <c r="C58" s="25" t="s">
        <v>109</v>
      </c>
      <c r="D58" s="25"/>
      <c r="E58" s="25"/>
      <c r="F58" s="115">
        <v>0</v>
      </c>
      <c r="G58" s="75"/>
      <c r="H58" s="101"/>
    </row>
    <row r="59" spans="2:12" x14ac:dyDescent="0.45">
      <c r="B59" s="99"/>
      <c r="C59" s="25" t="s">
        <v>109</v>
      </c>
      <c r="D59" s="25"/>
      <c r="E59" s="38"/>
      <c r="F59" s="18">
        <f>F58*F56*0.01</f>
        <v>0</v>
      </c>
      <c r="G59" s="75"/>
      <c r="H59" s="101"/>
      <c r="J59" s="116"/>
    </row>
    <row r="60" spans="2:12" ht="16.3" thickBot="1" x14ac:dyDescent="0.5">
      <c r="B60" s="99"/>
      <c r="C60" s="38" t="s">
        <v>110</v>
      </c>
      <c r="D60" s="25"/>
      <c r="E60" s="25"/>
      <c r="F60" s="118">
        <f>F57+F58</f>
        <v>0</v>
      </c>
      <c r="G60" s="87">
        <f>+G57</f>
        <v>0</v>
      </c>
      <c r="H60" s="102"/>
    </row>
    <row r="61" spans="2:12" x14ac:dyDescent="0.45">
      <c r="B61" s="103"/>
      <c r="C61" s="82" t="s">
        <v>104</v>
      </c>
      <c r="D61" s="83"/>
      <c r="E61" s="82"/>
      <c r="F61" s="84">
        <f>F56*0.01*(F57+F58)</f>
        <v>0</v>
      </c>
      <c r="G61" s="85">
        <f>G52*G57*0.01</f>
        <v>0</v>
      </c>
      <c r="H61" s="104"/>
      <c r="I61" s="31"/>
      <c r="J61" s="117"/>
    </row>
    <row r="62" spans="2:12" ht="16.3" thickBot="1" x14ac:dyDescent="0.5">
      <c r="B62" s="105"/>
      <c r="C62" s="80" t="s">
        <v>105</v>
      </c>
      <c r="D62" s="81"/>
      <c r="E62" s="80"/>
      <c r="F62" s="78">
        <f>F61*H8*(1-F53)</f>
        <v>0</v>
      </c>
      <c r="G62" s="79">
        <f>G61*G8</f>
        <v>0</v>
      </c>
      <c r="H62" s="106"/>
      <c r="I62" s="31"/>
      <c r="J62" s="5"/>
      <c r="K62" s="5"/>
    </row>
    <row r="63" spans="2:12" ht="16.3" thickBot="1" x14ac:dyDescent="0.5">
      <c r="B63" s="99"/>
      <c r="C63" s="38"/>
      <c r="D63" s="25"/>
      <c r="E63" s="38"/>
      <c r="F63" s="25"/>
      <c r="G63" s="48"/>
      <c r="H63" s="107"/>
      <c r="J63" s="5"/>
      <c r="K63" s="5"/>
    </row>
    <row r="64" spans="2:12" x14ac:dyDescent="0.45">
      <c r="B64" s="108" t="s">
        <v>38</v>
      </c>
      <c r="C64" s="67"/>
      <c r="D64" s="68"/>
      <c r="E64" s="68"/>
      <c r="F64" s="67" t="s">
        <v>8</v>
      </c>
      <c r="G64" s="69">
        <f>+F62-G62</f>
        <v>0</v>
      </c>
      <c r="H64" s="109"/>
      <c r="I64" s="7"/>
    </row>
    <row r="65" spans="2:11" x14ac:dyDescent="0.45">
      <c r="B65" s="95"/>
      <c r="C65" s="38"/>
      <c r="D65" s="25"/>
      <c r="E65" s="25"/>
      <c r="F65" s="38"/>
      <c r="G65" s="48"/>
      <c r="H65" s="107"/>
    </row>
    <row r="66" spans="2:11" x14ac:dyDescent="0.45">
      <c r="B66" s="95" t="s">
        <v>102</v>
      </c>
      <c r="C66" s="38"/>
      <c r="D66" s="25"/>
      <c r="E66" s="25"/>
      <c r="F66" s="38" t="s">
        <v>8</v>
      </c>
      <c r="G66" s="70">
        <f>+G48</f>
        <v>0</v>
      </c>
      <c r="H66" s="107"/>
    </row>
    <row r="67" spans="2:11" x14ac:dyDescent="0.45">
      <c r="B67" s="95"/>
      <c r="C67" s="38"/>
      <c r="D67" s="25"/>
      <c r="E67" s="25"/>
      <c r="F67" s="38"/>
      <c r="G67" s="25"/>
      <c r="H67" s="107"/>
      <c r="K67" s="7"/>
    </row>
    <row r="68" spans="2:11" x14ac:dyDescent="0.45">
      <c r="B68" s="95" t="s">
        <v>111</v>
      </c>
      <c r="C68" s="38"/>
      <c r="D68" s="25"/>
      <c r="E68" s="25"/>
      <c r="F68" s="38" t="s">
        <v>8</v>
      </c>
      <c r="G68" s="48">
        <f>G64-G66</f>
        <v>0</v>
      </c>
      <c r="H68" s="107"/>
      <c r="K68" s="7"/>
    </row>
    <row r="69" spans="2:11" x14ac:dyDescent="0.45">
      <c r="B69" s="95"/>
      <c r="C69" s="38"/>
      <c r="D69" s="25"/>
      <c r="E69" s="25"/>
      <c r="F69" s="38"/>
      <c r="G69" s="25"/>
      <c r="H69" s="107"/>
    </row>
    <row r="70" spans="2:11" x14ac:dyDescent="0.45">
      <c r="B70" s="95" t="s">
        <v>111</v>
      </c>
      <c r="C70" s="38"/>
      <c r="D70" s="25"/>
      <c r="E70" s="25"/>
      <c r="F70" s="38" t="s">
        <v>7</v>
      </c>
      <c r="G70" s="56">
        <f>IF(H8=0,0,G68/(H8*(1-F53)))</f>
        <v>0</v>
      </c>
      <c r="H70" s="110"/>
    </row>
    <row r="71" spans="2:11" x14ac:dyDescent="0.45">
      <c r="B71" s="95"/>
      <c r="C71" s="38"/>
      <c r="D71" s="25"/>
      <c r="E71" s="25"/>
      <c r="F71" s="38"/>
      <c r="G71" s="56"/>
      <c r="H71" s="110"/>
    </row>
    <row r="72" spans="2:11" x14ac:dyDescent="0.45">
      <c r="B72" s="136" t="s">
        <v>114</v>
      </c>
      <c r="C72" s="38"/>
      <c r="D72" s="25"/>
      <c r="E72" s="25"/>
      <c r="F72" s="38" t="s">
        <v>7</v>
      </c>
      <c r="G72" s="56" t="e">
        <f>+(G66-((F56-G52)*F57/100*'2. Supporting Investments'!E26*(1-'3.Program Cattle Partial Budget'!F53)))/('2. Supporting Investments'!E26*(1-'3.Program Cattle Partial Budget'!F53))+F61</f>
        <v>#DIV/0!</v>
      </c>
      <c r="H72" s="110"/>
    </row>
    <row r="73" spans="2:11" x14ac:dyDescent="0.45">
      <c r="B73" s="95"/>
      <c r="C73" s="38"/>
      <c r="D73" s="25"/>
      <c r="E73" s="25"/>
      <c r="F73" s="38"/>
      <c r="G73" s="56"/>
      <c r="H73" s="110"/>
    </row>
    <row r="74" spans="2:11" ht="16.3" thickBot="1" x14ac:dyDescent="0.5">
      <c r="B74" s="137" t="s">
        <v>114</v>
      </c>
      <c r="C74" s="50"/>
      <c r="D74" s="54"/>
      <c r="E74" s="54"/>
      <c r="F74" s="50" t="s">
        <v>107</v>
      </c>
      <c r="G74" s="52" t="e">
        <f>+(G66-((F56-G52)*F57/100*'2. Supporting Investments'!E26*(1-'3.Program Cattle Partial Budget'!F53)))/('2. Supporting Investments'!E26*(1-'3.Program Cattle Partial Budget'!F53))/(F56)*100+F57</f>
        <v>#DIV/0!</v>
      </c>
      <c r="H74" s="111"/>
    </row>
    <row r="75" spans="2:11" ht="16.3" thickBot="1" x14ac:dyDescent="0.5">
      <c r="B75" s="112" t="s">
        <v>117</v>
      </c>
      <c r="C75" s="113"/>
      <c r="D75" s="113"/>
      <c r="E75" s="113"/>
      <c r="F75" s="113"/>
      <c r="G75" s="113"/>
      <c r="H75" s="114"/>
    </row>
    <row r="76" spans="2:11" ht="16.3" thickTop="1" x14ac:dyDescent="0.45"/>
  </sheetData>
  <sheetProtection sheet="1" objects="1" scenarios="1"/>
  <mergeCells count="7">
    <mergeCell ref="B10:H10"/>
    <mergeCell ref="B31:H31"/>
    <mergeCell ref="D4:H4"/>
    <mergeCell ref="B1:H1"/>
    <mergeCell ref="B2:H2"/>
    <mergeCell ref="D5:H5"/>
    <mergeCell ref="F6:G6"/>
  </mergeCells>
  <printOptions gridLines="1"/>
  <pageMargins left="0.95" right="0.45" top="0.75" bottom="0.75" header="0.3" footer="0.3"/>
  <pageSetup scale="60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34D0-7B74-4D64-9663-FEF2FC75F582}">
  <sheetPr>
    <pageSetUpPr fitToPage="1"/>
  </sheetPr>
  <dimension ref="B1:C60"/>
  <sheetViews>
    <sheetView topLeftCell="A15" workbookViewId="0">
      <selection activeCell="C21" sqref="C21"/>
    </sheetView>
  </sheetViews>
  <sheetFormatPr defaultColWidth="8.75" defaultRowHeight="15.9" x14ac:dyDescent="0.45"/>
  <cols>
    <col min="1" max="1" width="5.25" style="2" customWidth="1"/>
    <col min="2" max="2" width="60.6875" style="2" customWidth="1"/>
    <col min="3" max="16384" width="8.75" style="2"/>
  </cols>
  <sheetData>
    <row r="1" spans="2:2" x14ac:dyDescent="0.45">
      <c r="B1" s="5" t="s">
        <v>46</v>
      </c>
    </row>
    <row r="2" spans="2:2" x14ac:dyDescent="0.45">
      <c r="B2" s="5"/>
    </row>
    <row r="3" spans="2:2" x14ac:dyDescent="0.45">
      <c r="B3" s="2" t="s">
        <v>91</v>
      </c>
    </row>
    <row r="4" spans="2:2" x14ac:dyDescent="0.45">
      <c r="B4" s="2" t="s">
        <v>47</v>
      </c>
    </row>
    <row r="5" spans="2:2" x14ac:dyDescent="0.45">
      <c r="B5" s="2" t="s">
        <v>48</v>
      </c>
    </row>
    <row r="7" spans="2:2" x14ac:dyDescent="0.45">
      <c r="B7" s="5" t="s">
        <v>49</v>
      </c>
    </row>
    <row r="8" spans="2:2" x14ac:dyDescent="0.45">
      <c r="B8" s="2" t="s">
        <v>50</v>
      </c>
    </row>
    <row r="9" spans="2:2" x14ac:dyDescent="0.45">
      <c r="B9" s="2" t="s">
        <v>51</v>
      </c>
    </row>
    <row r="10" spans="2:2" x14ac:dyDescent="0.45">
      <c r="B10" s="2" t="s">
        <v>52</v>
      </c>
    </row>
    <row r="11" spans="2:2" x14ac:dyDescent="0.45">
      <c r="B11" s="2" t="s">
        <v>53</v>
      </c>
    </row>
    <row r="12" spans="2:2" x14ac:dyDescent="0.45">
      <c r="B12" s="2" t="s">
        <v>54</v>
      </c>
    </row>
    <row r="14" spans="2:2" x14ac:dyDescent="0.45">
      <c r="B14" s="2" t="s">
        <v>92</v>
      </c>
    </row>
    <row r="15" spans="2:2" x14ac:dyDescent="0.45">
      <c r="B15" s="2" t="s">
        <v>55</v>
      </c>
    </row>
    <row r="17" spans="2:2" x14ac:dyDescent="0.45">
      <c r="B17" s="5" t="s">
        <v>93</v>
      </c>
    </row>
    <row r="18" spans="2:2" x14ac:dyDescent="0.45">
      <c r="B18" s="30" t="s">
        <v>56</v>
      </c>
    </row>
    <row r="20" spans="2:2" x14ac:dyDescent="0.45">
      <c r="B20" s="2" t="s">
        <v>94</v>
      </c>
    </row>
    <row r="21" spans="2:2" x14ac:dyDescent="0.45">
      <c r="B21" s="2" t="s">
        <v>57</v>
      </c>
    </row>
    <row r="22" spans="2:2" x14ac:dyDescent="0.45">
      <c r="B22" s="2" t="s">
        <v>58</v>
      </c>
    </row>
    <row r="24" spans="2:2" x14ac:dyDescent="0.45">
      <c r="B24" s="2" t="s">
        <v>59</v>
      </c>
    </row>
    <row r="25" spans="2:2" x14ac:dyDescent="0.45">
      <c r="B25" s="2" t="s">
        <v>60</v>
      </c>
    </row>
    <row r="27" spans="2:2" x14ac:dyDescent="0.45">
      <c r="B27" s="2" t="s">
        <v>61</v>
      </c>
    </row>
    <row r="28" spans="2:2" x14ac:dyDescent="0.45">
      <c r="B28" s="33" t="s">
        <v>62</v>
      </c>
    </row>
    <row r="30" spans="2:2" x14ac:dyDescent="0.45">
      <c r="B30" s="2" t="s">
        <v>95</v>
      </c>
    </row>
    <row r="31" spans="2:2" x14ac:dyDescent="0.45">
      <c r="B31" s="2" t="s">
        <v>63</v>
      </c>
    </row>
    <row r="33" spans="2:3" x14ac:dyDescent="0.45">
      <c r="B33" s="2" t="s">
        <v>96</v>
      </c>
    </row>
    <row r="34" spans="2:3" x14ac:dyDescent="0.45">
      <c r="B34" s="2" t="s">
        <v>64</v>
      </c>
    </row>
    <row r="36" spans="2:3" x14ac:dyDescent="0.45">
      <c r="B36" s="34" t="s">
        <v>97</v>
      </c>
      <c r="C36" s="34"/>
    </row>
    <row r="37" spans="2:3" x14ac:dyDescent="0.45">
      <c r="B37" s="34" t="s">
        <v>65</v>
      </c>
      <c r="C37" s="34"/>
    </row>
    <row r="39" spans="2:3" x14ac:dyDescent="0.45">
      <c r="B39" s="2" t="s">
        <v>98</v>
      </c>
    </row>
    <row r="40" spans="2:3" x14ac:dyDescent="0.45">
      <c r="B40" s="2" t="s">
        <v>66</v>
      </c>
    </row>
    <row r="42" spans="2:3" x14ac:dyDescent="0.45">
      <c r="B42" s="2" t="s">
        <v>67</v>
      </c>
    </row>
    <row r="43" spans="2:3" x14ac:dyDescent="0.45">
      <c r="B43" s="2" t="s">
        <v>68</v>
      </c>
    </row>
    <row r="45" spans="2:3" x14ac:dyDescent="0.45">
      <c r="B45" s="2" t="s">
        <v>69</v>
      </c>
    </row>
    <row r="46" spans="2:3" x14ac:dyDescent="0.45">
      <c r="B46" s="2" t="s">
        <v>70</v>
      </c>
    </row>
    <row r="48" spans="2:3" x14ac:dyDescent="0.45">
      <c r="B48" s="2" t="s">
        <v>71</v>
      </c>
    </row>
    <row r="49" spans="2:2" x14ac:dyDescent="0.45">
      <c r="B49" s="2" t="s">
        <v>99</v>
      </c>
    </row>
    <row r="51" spans="2:2" x14ac:dyDescent="0.45">
      <c r="B51" s="2" t="s">
        <v>100</v>
      </c>
    </row>
    <row r="52" spans="2:2" x14ac:dyDescent="0.45">
      <c r="B52" s="2" t="s">
        <v>72</v>
      </c>
    </row>
    <row r="53" spans="2:2" x14ac:dyDescent="0.45">
      <c r="B53" s="2" t="s">
        <v>73</v>
      </c>
    </row>
    <row r="55" spans="2:2" x14ac:dyDescent="0.45">
      <c r="B55" s="2" t="s">
        <v>74</v>
      </c>
    </row>
    <row r="56" spans="2:2" x14ac:dyDescent="0.45">
      <c r="B56" s="2" t="s">
        <v>75</v>
      </c>
    </row>
    <row r="58" spans="2:2" x14ac:dyDescent="0.45">
      <c r="B58" s="2" t="s">
        <v>101</v>
      </c>
    </row>
    <row r="59" spans="2:2" x14ac:dyDescent="0.45">
      <c r="B59" s="2" t="s">
        <v>76</v>
      </c>
    </row>
    <row r="60" spans="2:2" x14ac:dyDescent="0.45">
      <c r="B60" s="35" t="s">
        <v>77</v>
      </c>
    </row>
  </sheetData>
  <sheetProtection sheet="1" objects="1" scenarios="1"/>
  <pageMargins left="0.95" right="0.45" top="0.75" bottom="0.75" header="0.3" footer="0.3"/>
  <pageSetup scale="70" orientation="portrait" horizontalDpi="4294967295" verticalDpi="4294967295" r:id="rId1"/>
  <headerFoot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EB9D28BC8FD43BDAF7BF6B08A0C24" ma:contentTypeVersion="10" ma:contentTypeDescription="Create a new document." ma:contentTypeScope="" ma:versionID="a049ba5ddbb35eec823eba175f56415c">
  <xsd:schema xmlns:xsd="http://www.w3.org/2001/XMLSchema" xmlns:xs="http://www.w3.org/2001/XMLSchema" xmlns:p="http://schemas.microsoft.com/office/2006/metadata/properties" xmlns:ns3="944db5d3-f0aa-4de4-943a-ebeeeed0e18a" targetNamespace="http://schemas.microsoft.com/office/2006/metadata/properties" ma:root="true" ma:fieldsID="f0b628e9ea20da85653dd7cc3ff9d8b2" ns3:_="">
    <xsd:import namespace="944db5d3-f0aa-4de4-943a-ebeeeed0e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db5d3-f0aa-4de4-943a-ebeeeed0e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3020AE-F8D4-48EB-9AE0-B6A33BAAEE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119ED5-7312-4855-9E06-8FD0B1B38AC1}">
  <ds:schemaRefs>
    <ds:schemaRef ds:uri="944db5d3-f0aa-4de4-943a-ebeeeed0e18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6D9E30-36D3-4F1E-84B5-4C4C5789E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db5d3-f0aa-4de4-943a-ebeeeed0e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1.DescriptionCurrentVs.Program</vt:lpstr>
      <vt:lpstr>2. Supporting Investments</vt:lpstr>
      <vt:lpstr>3.Program Cattle Partial Budget</vt:lpstr>
      <vt:lpstr>4. Definitions </vt:lpstr>
      <vt:lpstr>'1.DescriptionCurrentVs.Program'!Print_Area</vt:lpstr>
      <vt:lpstr>'2. Supporting Investments'!Print_Area</vt:lpstr>
      <vt:lpstr>'3.Program Cattle Partial Budget'!Print_Area</vt:lpstr>
      <vt:lpstr>'4. Definitions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2020-08-03T21:51:58Z</cp:lastPrinted>
  <dcterms:created xsi:type="dcterms:W3CDTF">2018-09-18T15:21:49Z</dcterms:created>
  <dcterms:modified xsi:type="dcterms:W3CDTF">2020-08-03T22:40:34Z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0x0101009D9EB9D28BC8FD43BDAF7BF6B08A0C24</vt:lpwstr>
  </property>
</Properties>
</file>