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5. Lessee Cattle Inventory Based Lease Production and Cost\"/>
    </mc:Choice>
  </mc:AlternateContent>
  <xr:revisionPtr revIDLastSave="0" documentId="10_ncr:8100000_{822FADBD-F757-4C7F-A897-DF91B8E1B242}" xr6:coauthVersionLast="34" xr6:coauthVersionMax="34" xr10:uidLastSave="{00000000-0000-0000-0000-000000000000}"/>
  <bookViews>
    <workbookView xWindow="0" yWindow="0" windowWidth="16457" windowHeight="6703" tabRatio="838" xr2:uid="{00000000-000D-0000-FFFF-FFFF00000000}"/>
  </bookViews>
  <sheets>
    <sheet name="A. Land Inventory &amp; Use" sheetId="23" r:id="rId1"/>
    <sheet name="B. Monthly AUM Summary" sheetId="25" r:id="rId2"/>
    <sheet name="C. Cattle AUM by Category" sheetId="20" r:id="rId3"/>
    <sheet name="D. Monthly LeaseCostsUsingAUM" sheetId="26" r:id="rId4"/>
    <sheet name="E. Lessee Maintenance Expenses" sheetId="24" r:id="rId5"/>
    <sheet name="F. Lessee Cost Summary" sheetId="22" r:id="rId6"/>
    <sheet name="Jan" sheetId="1" r:id="rId7"/>
    <sheet name="Feb." sheetId="2" r:id="rId8"/>
    <sheet name="March" sheetId="3" r:id="rId9"/>
    <sheet name="April" sheetId="4" r:id="rId10"/>
    <sheet name="May" sheetId="9" r:id="rId11"/>
    <sheet name="June" sheetId="8" r:id="rId12"/>
    <sheet name="July" sheetId="7" r:id="rId13"/>
    <sheet name="August" sheetId="13" r:id="rId14"/>
    <sheet name="September" sheetId="5" r:id="rId15"/>
    <sheet name="October" sheetId="12" r:id="rId16"/>
    <sheet name="November" sheetId="11" r:id="rId17"/>
    <sheet name="December" sheetId="10" r:id="rId18"/>
    <sheet name="Short&amp;Long" sheetId="17" r:id="rId19"/>
    <sheet name="Summary" sheetId="16" r:id="rId20"/>
    <sheet name="Graph of Monthly Inventory" sheetId="18" r:id="rId21"/>
    <sheet name="BlankCattleInventoryWorksheet" sheetId="19" r:id="rId22"/>
  </sheets>
  <definedNames>
    <definedName name="_xlnm.Print_Area" localSheetId="0">'A. Land Inventory &amp; Use'!$B$1:$H$33</definedName>
    <definedName name="_xlnm.Print_Area" localSheetId="1">'B. Monthly AUM Summary'!$B$2:$I$60</definedName>
    <definedName name="_xlnm.Print_Area" localSheetId="21">BlankCattleInventoryWorksheet!$B$1:$P$43</definedName>
    <definedName name="_xlnm.Print_Area" localSheetId="2">'C. Cattle AUM by Category'!$B$1:$Q$18</definedName>
    <definedName name="_xlnm.Print_Area" localSheetId="3">'D. Monthly LeaseCostsUsingAUM'!$B$1:$D$29</definedName>
    <definedName name="_xlnm.Print_Area" localSheetId="4">'E. Lessee Maintenance Expenses'!$B$2:$G$21</definedName>
    <definedName name="_xlnm.Print_Area" localSheetId="5">'F. Lessee Cost Summary'!$B$2:$G$67</definedName>
    <definedName name="_xlnm.Print_Area" localSheetId="7">Feb.!$A$1:$P$46</definedName>
    <definedName name="_xlnm.Print_Area" localSheetId="20">'Graph of Monthly Inventory'!$B$1:$N$76</definedName>
    <definedName name="_xlnm.Print_Area" localSheetId="6">Jan!$A$1:$P$46</definedName>
    <definedName name="_xlnm.Print_Area" localSheetId="12">July!$B$1:$Q$46</definedName>
    <definedName name="_xlnm.Print_Area" localSheetId="8">March!$A$1:$P$46</definedName>
    <definedName name="_xlnm.Print_Area" localSheetId="18">'Short&amp;Long'!$B$1:$Q$45</definedName>
    <definedName name="_xlnm.Print_Area" localSheetId="19">Summary!$B$1:$R$42</definedName>
  </definedNames>
  <calcPr calcId="162913" concurrentCalc="0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T26" i="18"/>
  <c r="C23" i="1"/>
  <c r="C39" i="1"/>
  <c r="C42" i="1"/>
  <c r="C51" i="1"/>
  <c r="D23" i="1"/>
  <c r="D39" i="1"/>
  <c r="D42" i="1"/>
  <c r="D51" i="1"/>
  <c r="E23" i="1"/>
  <c r="E39" i="1"/>
  <c r="E42" i="1"/>
  <c r="E51" i="1"/>
  <c r="F23" i="1"/>
  <c r="F39" i="1"/>
  <c r="F42" i="1"/>
  <c r="F51" i="1"/>
  <c r="G23" i="1"/>
  <c r="G39" i="1"/>
  <c r="G42" i="1"/>
  <c r="G51" i="1"/>
  <c r="H23" i="1"/>
  <c r="H39" i="1"/>
  <c r="H42" i="1"/>
  <c r="H51" i="1"/>
  <c r="I23" i="1"/>
  <c r="I39" i="1"/>
  <c r="I42" i="1"/>
  <c r="I51" i="1"/>
  <c r="J23" i="1"/>
  <c r="J39" i="1"/>
  <c r="J42" i="1"/>
  <c r="J51" i="1"/>
  <c r="K23" i="1"/>
  <c r="K39" i="1"/>
  <c r="K42" i="1"/>
  <c r="K51" i="1"/>
  <c r="L23" i="1"/>
  <c r="L39" i="1"/>
  <c r="L42" i="1"/>
  <c r="L51" i="1"/>
  <c r="M23" i="1"/>
  <c r="M39" i="1"/>
  <c r="M42" i="1"/>
  <c r="M51" i="1"/>
  <c r="N23" i="1"/>
  <c r="N39" i="1"/>
  <c r="N42" i="1"/>
  <c r="N51" i="1"/>
  <c r="O23" i="1"/>
  <c r="O39" i="1"/>
  <c r="O42" i="1"/>
  <c r="O51" i="1"/>
  <c r="P23" i="1"/>
  <c r="P39" i="1"/>
  <c r="P42" i="1"/>
  <c r="P51" i="1"/>
  <c r="Q51" i="1"/>
  <c r="T27" i="18"/>
  <c r="T29" i="18"/>
  <c r="C10" i="18"/>
  <c r="K7" i="25"/>
  <c r="C8" i="25"/>
  <c r="C11" i="26"/>
  <c r="D11" i="26"/>
  <c r="C12" i="2"/>
  <c r="C50" i="2"/>
  <c r="D12" i="2"/>
  <c r="D50" i="2"/>
  <c r="E12" i="2"/>
  <c r="E50" i="2"/>
  <c r="F12" i="2"/>
  <c r="F50" i="2"/>
  <c r="G12" i="2"/>
  <c r="G50" i="2"/>
  <c r="H12" i="2"/>
  <c r="H50" i="2"/>
  <c r="I12" i="2"/>
  <c r="I50" i="2"/>
  <c r="J12" i="2"/>
  <c r="J50" i="2"/>
  <c r="K12" i="2"/>
  <c r="K50" i="2"/>
  <c r="L12" i="2"/>
  <c r="L50" i="2"/>
  <c r="M12" i="2"/>
  <c r="M50" i="2"/>
  <c r="N12" i="2"/>
  <c r="N50" i="2"/>
  <c r="O12" i="2"/>
  <c r="O50" i="2"/>
  <c r="P12" i="2"/>
  <c r="P50" i="2"/>
  <c r="Q50" i="2"/>
  <c r="U26" i="18"/>
  <c r="C23" i="2"/>
  <c r="C39" i="2"/>
  <c r="C42" i="2"/>
  <c r="C51" i="2"/>
  <c r="D23" i="2"/>
  <c r="D39" i="2"/>
  <c r="D42" i="2"/>
  <c r="D51" i="2"/>
  <c r="E23" i="2"/>
  <c r="E39" i="2"/>
  <c r="E42" i="2"/>
  <c r="E51" i="2"/>
  <c r="F23" i="2"/>
  <c r="F39" i="2"/>
  <c r="F42" i="2"/>
  <c r="F51" i="2"/>
  <c r="G23" i="2"/>
  <c r="G39" i="2"/>
  <c r="G42" i="2"/>
  <c r="G51" i="2"/>
  <c r="H23" i="2"/>
  <c r="H39" i="2"/>
  <c r="H42" i="2"/>
  <c r="H51" i="2"/>
  <c r="I23" i="2"/>
  <c r="I39" i="2"/>
  <c r="I42" i="2"/>
  <c r="I51" i="2"/>
  <c r="J23" i="2"/>
  <c r="J39" i="2"/>
  <c r="J42" i="2"/>
  <c r="J51" i="2"/>
  <c r="K23" i="2"/>
  <c r="K39" i="2"/>
  <c r="K42" i="2"/>
  <c r="K51" i="2"/>
  <c r="L23" i="2"/>
  <c r="L39" i="2"/>
  <c r="L42" i="2"/>
  <c r="L51" i="2"/>
  <c r="M23" i="2"/>
  <c r="M39" i="2"/>
  <c r="M42" i="2"/>
  <c r="M51" i="2"/>
  <c r="N23" i="2"/>
  <c r="N39" i="2"/>
  <c r="N42" i="2"/>
  <c r="N51" i="2"/>
  <c r="O23" i="2"/>
  <c r="O39" i="2"/>
  <c r="O42" i="2"/>
  <c r="O51" i="2"/>
  <c r="P23" i="2"/>
  <c r="P39" i="2"/>
  <c r="P42" i="2"/>
  <c r="P51" i="2"/>
  <c r="Q51" i="2"/>
  <c r="U27" i="18"/>
  <c r="U29" i="18"/>
  <c r="D10" i="18"/>
  <c r="L7" i="25"/>
  <c r="C9" i="25"/>
  <c r="C12" i="26"/>
  <c r="D12" i="26"/>
  <c r="C12" i="3"/>
  <c r="C50" i="3"/>
  <c r="D12" i="3"/>
  <c r="D50" i="3"/>
  <c r="E12" i="3"/>
  <c r="E50" i="3"/>
  <c r="F12" i="3"/>
  <c r="F50" i="3"/>
  <c r="G12" i="3"/>
  <c r="G50" i="3"/>
  <c r="H12" i="3"/>
  <c r="H50" i="3"/>
  <c r="I12" i="3"/>
  <c r="I50" i="3"/>
  <c r="J12" i="3"/>
  <c r="J50" i="3"/>
  <c r="K12" i="3"/>
  <c r="K50" i="3"/>
  <c r="L12" i="3"/>
  <c r="L50" i="3"/>
  <c r="M12" i="3"/>
  <c r="M50" i="3"/>
  <c r="N12" i="3"/>
  <c r="N50" i="3"/>
  <c r="O12" i="3"/>
  <c r="O50" i="3"/>
  <c r="P12" i="3"/>
  <c r="P50" i="3"/>
  <c r="Q50" i="3"/>
  <c r="V26" i="18"/>
  <c r="C23" i="3"/>
  <c r="C39" i="3"/>
  <c r="C42" i="3"/>
  <c r="C51" i="3"/>
  <c r="D23" i="3"/>
  <c r="D39" i="3"/>
  <c r="D37" i="3"/>
  <c r="D40" i="3"/>
  <c r="D42" i="3"/>
  <c r="D51" i="3"/>
  <c r="E23" i="3"/>
  <c r="E39" i="3"/>
  <c r="E42" i="3"/>
  <c r="E51" i="3"/>
  <c r="F23" i="3"/>
  <c r="F39" i="3"/>
  <c r="F37" i="3"/>
  <c r="F40" i="3"/>
  <c r="F42" i="3"/>
  <c r="F51" i="3"/>
  <c r="G23" i="3"/>
  <c r="G39" i="3"/>
  <c r="G42" i="3"/>
  <c r="G51" i="3"/>
  <c r="H23" i="3"/>
  <c r="H39" i="3"/>
  <c r="H42" i="3"/>
  <c r="H51" i="3"/>
  <c r="I23" i="3"/>
  <c r="I39" i="3"/>
  <c r="I42" i="3"/>
  <c r="I51" i="3"/>
  <c r="J23" i="3"/>
  <c r="J39" i="3"/>
  <c r="J42" i="3"/>
  <c r="J51" i="3"/>
  <c r="K23" i="3"/>
  <c r="K39" i="3"/>
  <c r="K42" i="3"/>
  <c r="K51" i="3"/>
  <c r="L23" i="3"/>
  <c r="L39" i="3"/>
  <c r="L42" i="3"/>
  <c r="L51" i="3"/>
  <c r="M23" i="3"/>
  <c r="M39" i="3"/>
  <c r="M42" i="3"/>
  <c r="M51" i="3"/>
  <c r="N23" i="3"/>
  <c r="N39" i="3"/>
  <c r="N42" i="3"/>
  <c r="N51" i="3"/>
  <c r="O23" i="3"/>
  <c r="O39" i="3"/>
  <c r="O42" i="3"/>
  <c r="O51" i="3"/>
  <c r="P23" i="3"/>
  <c r="P39" i="3"/>
  <c r="P42" i="3"/>
  <c r="P51" i="3"/>
  <c r="Q51" i="3"/>
  <c r="V27" i="18"/>
  <c r="V29" i="18"/>
  <c r="E10" i="18"/>
  <c r="M7" i="25"/>
  <c r="C10" i="25"/>
  <c r="C13" i="26"/>
  <c r="D13" i="26"/>
  <c r="C12" i="4"/>
  <c r="C50" i="4"/>
  <c r="D12" i="4"/>
  <c r="D50" i="4"/>
  <c r="E12" i="4"/>
  <c r="E50" i="4"/>
  <c r="F12" i="4"/>
  <c r="F50" i="4"/>
  <c r="G12" i="4"/>
  <c r="G50" i="4"/>
  <c r="H12" i="4"/>
  <c r="H50" i="4"/>
  <c r="I12" i="4"/>
  <c r="I50" i="4"/>
  <c r="J12" i="4"/>
  <c r="J50" i="4"/>
  <c r="K12" i="4"/>
  <c r="K50" i="4"/>
  <c r="L12" i="4"/>
  <c r="L50" i="4"/>
  <c r="M12" i="4"/>
  <c r="M50" i="4"/>
  <c r="N12" i="4"/>
  <c r="N50" i="4"/>
  <c r="O12" i="4"/>
  <c r="O50" i="4"/>
  <c r="P12" i="4"/>
  <c r="P50" i="4"/>
  <c r="Q50" i="4"/>
  <c r="W26" i="18"/>
  <c r="C23" i="4"/>
  <c r="C39" i="4"/>
  <c r="C42" i="4"/>
  <c r="C51" i="4"/>
  <c r="D23" i="4"/>
  <c r="D39" i="4"/>
  <c r="D42" i="4"/>
  <c r="D51" i="4"/>
  <c r="E23" i="4"/>
  <c r="E39" i="4"/>
  <c r="E42" i="4"/>
  <c r="E51" i="4"/>
  <c r="F23" i="4"/>
  <c r="F39" i="4"/>
  <c r="F42" i="4"/>
  <c r="F51" i="4"/>
  <c r="G23" i="4"/>
  <c r="G39" i="4"/>
  <c r="G42" i="4"/>
  <c r="G51" i="4"/>
  <c r="H23" i="4"/>
  <c r="H39" i="4"/>
  <c r="H42" i="4"/>
  <c r="H51" i="4"/>
  <c r="I23" i="4"/>
  <c r="I39" i="4"/>
  <c r="I42" i="4"/>
  <c r="I51" i="4"/>
  <c r="J23" i="4"/>
  <c r="J39" i="4"/>
  <c r="J42" i="4"/>
  <c r="J51" i="4"/>
  <c r="K23" i="4"/>
  <c r="K39" i="4"/>
  <c r="K42" i="4"/>
  <c r="K51" i="4"/>
  <c r="L23" i="4"/>
  <c r="L39" i="4"/>
  <c r="L42" i="4"/>
  <c r="L51" i="4"/>
  <c r="M23" i="4"/>
  <c r="M39" i="4"/>
  <c r="M42" i="4"/>
  <c r="M51" i="4"/>
  <c r="N23" i="4"/>
  <c r="N39" i="4"/>
  <c r="N42" i="4"/>
  <c r="N51" i="4"/>
  <c r="O23" i="4"/>
  <c r="O39" i="4"/>
  <c r="O42" i="4"/>
  <c r="O51" i="4"/>
  <c r="P23" i="4"/>
  <c r="P39" i="4"/>
  <c r="P42" i="4"/>
  <c r="P51" i="4"/>
  <c r="Q51" i="4"/>
  <c r="W27" i="18"/>
  <c r="W29" i="18"/>
  <c r="F10" i="18"/>
  <c r="N7" i="25"/>
  <c r="C11" i="25"/>
  <c r="C14" i="26"/>
  <c r="D14" i="26"/>
  <c r="C12" i="9"/>
  <c r="C50" i="9"/>
  <c r="D12" i="9"/>
  <c r="D50" i="9"/>
  <c r="E12" i="9"/>
  <c r="E50" i="9"/>
  <c r="F12" i="9"/>
  <c r="F50" i="9"/>
  <c r="G12" i="9"/>
  <c r="G50" i="9"/>
  <c r="H12" i="9"/>
  <c r="H50" i="9"/>
  <c r="I12" i="9"/>
  <c r="I50" i="9"/>
  <c r="J12" i="9"/>
  <c r="J50" i="9"/>
  <c r="K12" i="9"/>
  <c r="K50" i="9"/>
  <c r="L12" i="9"/>
  <c r="L50" i="9"/>
  <c r="M12" i="9"/>
  <c r="M50" i="9"/>
  <c r="N12" i="9"/>
  <c r="N50" i="9"/>
  <c r="O12" i="9"/>
  <c r="O50" i="9"/>
  <c r="P12" i="9"/>
  <c r="P50" i="9"/>
  <c r="Q50" i="9"/>
  <c r="X26" i="18"/>
  <c r="C23" i="9"/>
  <c r="C39" i="9"/>
  <c r="C42" i="9"/>
  <c r="C51" i="9"/>
  <c r="D23" i="9"/>
  <c r="D39" i="9"/>
  <c r="D42" i="9"/>
  <c r="D51" i="9"/>
  <c r="E23" i="9"/>
  <c r="E39" i="9"/>
  <c r="E42" i="9"/>
  <c r="E51" i="9"/>
  <c r="F23" i="9"/>
  <c r="F39" i="9"/>
  <c r="F42" i="9"/>
  <c r="F51" i="9"/>
  <c r="G23" i="9"/>
  <c r="G39" i="9"/>
  <c r="G42" i="9"/>
  <c r="G51" i="9"/>
  <c r="H23" i="9"/>
  <c r="H39" i="9"/>
  <c r="H42" i="9"/>
  <c r="H51" i="9"/>
  <c r="I23" i="9"/>
  <c r="I39" i="9"/>
  <c r="I42" i="9"/>
  <c r="I51" i="9"/>
  <c r="J23" i="9"/>
  <c r="J39" i="9"/>
  <c r="J37" i="9"/>
  <c r="J40" i="9"/>
  <c r="J42" i="9"/>
  <c r="J51" i="9"/>
  <c r="K23" i="9"/>
  <c r="K39" i="9"/>
  <c r="K42" i="9"/>
  <c r="K51" i="9"/>
  <c r="L23" i="9"/>
  <c r="L39" i="9"/>
  <c r="L42" i="9"/>
  <c r="L51" i="9"/>
  <c r="M23" i="9"/>
  <c r="M39" i="9"/>
  <c r="M42" i="9"/>
  <c r="M51" i="9"/>
  <c r="N23" i="9"/>
  <c r="N39" i="9"/>
  <c r="N42" i="9"/>
  <c r="N51" i="9"/>
  <c r="O23" i="9"/>
  <c r="O39" i="9"/>
  <c r="O42" i="9"/>
  <c r="O51" i="9"/>
  <c r="P23" i="9"/>
  <c r="P39" i="9"/>
  <c r="P42" i="9"/>
  <c r="P51" i="9"/>
  <c r="Q51" i="9"/>
  <c r="X27" i="18"/>
  <c r="X29" i="18"/>
  <c r="G10" i="18"/>
  <c r="O7" i="25"/>
  <c r="C12" i="25"/>
  <c r="C15" i="26"/>
  <c r="D15" i="26"/>
  <c r="C12" i="8"/>
  <c r="C50" i="8"/>
  <c r="D12" i="8"/>
  <c r="D50" i="8"/>
  <c r="E12" i="8"/>
  <c r="E50" i="8"/>
  <c r="F12" i="8"/>
  <c r="F50" i="8"/>
  <c r="G12" i="8"/>
  <c r="G50" i="8"/>
  <c r="H12" i="8"/>
  <c r="H50" i="8"/>
  <c r="I12" i="8"/>
  <c r="I50" i="8"/>
  <c r="J12" i="8"/>
  <c r="J50" i="8"/>
  <c r="K12" i="8"/>
  <c r="K50" i="8"/>
  <c r="L12" i="8"/>
  <c r="L50" i="8"/>
  <c r="M12" i="8"/>
  <c r="M50" i="8"/>
  <c r="N12" i="8"/>
  <c r="N50" i="8"/>
  <c r="O12" i="8"/>
  <c r="O50" i="8"/>
  <c r="P12" i="8"/>
  <c r="P50" i="8"/>
  <c r="Q50" i="8"/>
  <c r="Y26" i="18"/>
  <c r="C23" i="8"/>
  <c r="C39" i="8"/>
  <c r="C42" i="8"/>
  <c r="C51" i="8"/>
  <c r="D23" i="8"/>
  <c r="D39" i="8"/>
  <c r="D42" i="8"/>
  <c r="D51" i="8"/>
  <c r="E23" i="8"/>
  <c r="E39" i="8"/>
  <c r="E42" i="8"/>
  <c r="E51" i="8"/>
  <c r="F23" i="8"/>
  <c r="F39" i="8"/>
  <c r="F42" i="8"/>
  <c r="F51" i="8"/>
  <c r="G23" i="8"/>
  <c r="G39" i="8"/>
  <c r="G42" i="8"/>
  <c r="G51" i="8"/>
  <c r="H23" i="8"/>
  <c r="H39" i="8"/>
  <c r="H42" i="8"/>
  <c r="H51" i="8"/>
  <c r="I23" i="8"/>
  <c r="I39" i="8"/>
  <c r="I42" i="8"/>
  <c r="I51" i="8"/>
  <c r="J23" i="8"/>
  <c r="J39" i="8"/>
  <c r="J37" i="8"/>
  <c r="J40" i="8"/>
  <c r="J42" i="8"/>
  <c r="J51" i="8"/>
  <c r="K23" i="8"/>
  <c r="K39" i="8"/>
  <c r="K37" i="8"/>
  <c r="K40" i="8"/>
  <c r="K42" i="8"/>
  <c r="K51" i="8"/>
  <c r="L23" i="8"/>
  <c r="L39" i="8"/>
  <c r="L37" i="8"/>
  <c r="L40" i="8"/>
  <c r="L42" i="8"/>
  <c r="L51" i="8"/>
  <c r="M23" i="8"/>
  <c r="M39" i="8"/>
  <c r="M42" i="8"/>
  <c r="M51" i="8"/>
  <c r="N23" i="8"/>
  <c r="N39" i="8"/>
  <c r="N42" i="8"/>
  <c r="N51" i="8"/>
  <c r="O23" i="8"/>
  <c r="O39" i="8"/>
  <c r="O42" i="8"/>
  <c r="O51" i="8"/>
  <c r="P23" i="8"/>
  <c r="P39" i="8"/>
  <c r="P42" i="8"/>
  <c r="P51" i="8"/>
  <c r="Q51" i="8"/>
  <c r="Y27" i="18"/>
  <c r="Y29" i="18"/>
  <c r="H10" i="18"/>
  <c r="P7" i="25"/>
  <c r="C13" i="25"/>
  <c r="C16" i="26"/>
  <c r="D16" i="26"/>
  <c r="C12" i="7"/>
  <c r="C50" i="7"/>
  <c r="D12" i="7"/>
  <c r="D50" i="7"/>
  <c r="E12" i="7"/>
  <c r="E50" i="7"/>
  <c r="F12" i="7"/>
  <c r="F50" i="7"/>
  <c r="G12" i="7"/>
  <c r="G50" i="7"/>
  <c r="H12" i="7"/>
  <c r="H50" i="7"/>
  <c r="I12" i="7"/>
  <c r="I50" i="7"/>
  <c r="J12" i="7"/>
  <c r="J50" i="7"/>
  <c r="K12" i="7"/>
  <c r="K50" i="7"/>
  <c r="L12" i="7"/>
  <c r="L50" i="7"/>
  <c r="M12" i="7"/>
  <c r="M50" i="7"/>
  <c r="N12" i="7"/>
  <c r="N50" i="7"/>
  <c r="O12" i="7"/>
  <c r="O50" i="7"/>
  <c r="P12" i="7"/>
  <c r="P50" i="7"/>
  <c r="Q50" i="7"/>
  <c r="Z26" i="18"/>
  <c r="C23" i="7"/>
  <c r="C39" i="7"/>
  <c r="C42" i="7"/>
  <c r="C51" i="7"/>
  <c r="D23" i="7"/>
  <c r="D39" i="7"/>
  <c r="D42" i="7"/>
  <c r="D51" i="7"/>
  <c r="E23" i="7"/>
  <c r="E39" i="7"/>
  <c r="E42" i="7"/>
  <c r="E51" i="7"/>
  <c r="F23" i="7"/>
  <c r="F39" i="7"/>
  <c r="F42" i="7"/>
  <c r="F51" i="7"/>
  <c r="G23" i="7"/>
  <c r="G39" i="7"/>
  <c r="G42" i="7"/>
  <c r="G51" i="7"/>
  <c r="H23" i="7"/>
  <c r="H39" i="7"/>
  <c r="H42" i="7"/>
  <c r="H51" i="7"/>
  <c r="I23" i="7"/>
  <c r="I39" i="7"/>
  <c r="I42" i="7"/>
  <c r="I51" i="7"/>
  <c r="J23" i="7"/>
  <c r="J39" i="7"/>
  <c r="J42" i="7"/>
  <c r="J51" i="7"/>
  <c r="K23" i="7"/>
  <c r="K39" i="7"/>
  <c r="K42" i="7"/>
  <c r="K51" i="7"/>
  <c r="L23" i="7"/>
  <c r="L39" i="7"/>
  <c r="L42" i="7"/>
  <c r="L51" i="7"/>
  <c r="M23" i="7"/>
  <c r="M39" i="7"/>
  <c r="M42" i="7"/>
  <c r="M51" i="7"/>
  <c r="N23" i="7"/>
  <c r="N39" i="7"/>
  <c r="N42" i="7"/>
  <c r="N51" i="7"/>
  <c r="O23" i="7"/>
  <c r="O39" i="7"/>
  <c r="O42" i="7"/>
  <c r="O51" i="7"/>
  <c r="P23" i="7"/>
  <c r="P39" i="7"/>
  <c r="P42" i="7"/>
  <c r="P51" i="7"/>
  <c r="Q51" i="7"/>
  <c r="Z27" i="18"/>
  <c r="Z29" i="18"/>
  <c r="I10" i="18"/>
  <c r="Q7" i="25"/>
  <c r="C14" i="25"/>
  <c r="C17" i="26"/>
  <c r="D17" i="26"/>
  <c r="C12" i="13"/>
  <c r="C50" i="13"/>
  <c r="D12" i="13"/>
  <c r="D50" i="13"/>
  <c r="E12" i="13"/>
  <c r="E50" i="13"/>
  <c r="F12" i="13"/>
  <c r="F50" i="13"/>
  <c r="G12" i="13"/>
  <c r="G50" i="13"/>
  <c r="H12" i="13"/>
  <c r="H50" i="13"/>
  <c r="I12" i="13"/>
  <c r="I50" i="13"/>
  <c r="J12" i="13"/>
  <c r="J50" i="13"/>
  <c r="K12" i="13"/>
  <c r="K50" i="13"/>
  <c r="L12" i="13"/>
  <c r="L50" i="13"/>
  <c r="M12" i="13"/>
  <c r="M50" i="13"/>
  <c r="N12" i="13"/>
  <c r="N50" i="13"/>
  <c r="O12" i="13"/>
  <c r="O50" i="13"/>
  <c r="P12" i="13"/>
  <c r="P50" i="13"/>
  <c r="Q50" i="13"/>
  <c r="AA26" i="18"/>
  <c r="C23" i="13"/>
  <c r="C39" i="13"/>
  <c r="C42" i="13"/>
  <c r="C51" i="13"/>
  <c r="D23" i="13"/>
  <c r="D39" i="13"/>
  <c r="D42" i="13"/>
  <c r="D51" i="13"/>
  <c r="E23" i="13"/>
  <c r="E39" i="13"/>
  <c r="E42" i="13"/>
  <c r="E51" i="13"/>
  <c r="F23" i="13"/>
  <c r="F39" i="13"/>
  <c r="F42" i="13"/>
  <c r="F51" i="13"/>
  <c r="G23" i="13"/>
  <c r="G39" i="13"/>
  <c r="G42" i="13"/>
  <c r="G51" i="13"/>
  <c r="H23" i="13"/>
  <c r="H39" i="13"/>
  <c r="H42" i="13"/>
  <c r="H51" i="13"/>
  <c r="I23" i="13"/>
  <c r="I39" i="13"/>
  <c r="I42" i="13"/>
  <c r="I51" i="13"/>
  <c r="J23" i="13"/>
  <c r="J39" i="13"/>
  <c r="J42" i="13"/>
  <c r="J51" i="13"/>
  <c r="K23" i="13"/>
  <c r="K39" i="13"/>
  <c r="K42" i="13"/>
  <c r="K51" i="13"/>
  <c r="L23" i="13"/>
  <c r="L39" i="13"/>
  <c r="L42" i="13"/>
  <c r="L51" i="13"/>
  <c r="M23" i="13"/>
  <c r="M39" i="13"/>
  <c r="M42" i="13"/>
  <c r="M51" i="13"/>
  <c r="N23" i="13"/>
  <c r="N39" i="13"/>
  <c r="N42" i="13"/>
  <c r="N51" i="13"/>
  <c r="O23" i="13"/>
  <c r="O39" i="13"/>
  <c r="O42" i="13"/>
  <c r="O51" i="13"/>
  <c r="P23" i="13"/>
  <c r="P39" i="13"/>
  <c r="P42" i="13"/>
  <c r="P51" i="13"/>
  <c r="Q51" i="13"/>
  <c r="AA27" i="18"/>
  <c r="AA29" i="18"/>
  <c r="J10" i="18"/>
  <c r="R7" i="25"/>
  <c r="C15" i="25"/>
  <c r="C18" i="26"/>
  <c r="D18" i="26"/>
  <c r="C12" i="5"/>
  <c r="C50" i="5"/>
  <c r="D12" i="5"/>
  <c r="D50" i="5"/>
  <c r="E12" i="5"/>
  <c r="E50" i="5"/>
  <c r="F12" i="5"/>
  <c r="F50" i="5"/>
  <c r="G12" i="5"/>
  <c r="G50" i="5"/>
  <c r="H12" i="5"/>
  <c r="H50" i="5"/>
  <c r="I12" i="5"/>
  <c r="I50" i="5"/>
  <c r="J12" i="5"/>
  <c r="J50" i="5"/>
  <c r="K12" i="5"/>
  <c r="K50" i="5"/>
  <c r="L12" i="5"/>
  <c r="L50" i="5"/>
  <c r="M12" i="5"/>
  <c r="M50" i="5"/>
  <c r="N12" i="5"/>
  <c r="N50" i="5"/>
  <c r="O12" i="5"/>
  <c r="O50" i="5"/>
  <c r="P12" i="5"/>
  <c r="P50" i="5"/>
  <c r="Q50" i="5"/>
  <c r="AB26" i="18"/>
  <c r="C23" i="5"/>
  <c r="C39" i="5"/>
  <c r="C42" i="5"/>
  <c r="C51" i="5"/>
  <c r="D23" i="5"/>
  <c r="D39" i="5"/>
  <c r="D42" i="5"/>
  <c r="D51" i="5"/>
  <c r="E23" i="5"/>
  <c r="E39" i="5"/>
  <c r="E42" i="5"/>
  <c r="E51" i="5"/>
  <c r="F23" i="5"/>
  <c r="F39" i="5"/>
  <c r="F42" i="5"/>
  <c r="F51" i="5"/>
  <c r="G23" i="5"/>
  <c r="G39" i="5"/>
  <c r="G42" i="5"/>
  <c r="G51" i="5"/>
  <c r="H23" i="5"/>
  <c r="H39" i="5"/>
  <c r="H42" i="5"/>
  <c r="H51" i="5"/>
  <c r="I23" i="5"/>
  <c r="I39" i="5"/>
  <c r="I37" i="5"/>
  <c r="I40" i="5"/>
  <c r="I42" i="5"/>
  <c r="I51" i="5"/>
  <c r="J23" i="5"/>
  <c r="J39" i="5"/>
  <c r="J42" i="5"/>
  <c r="J51" i="5"/>
  <c r="K23" i="5"/>
  <c r="K39" i="5"/>
  <c r="K42" i="5"/>
  <c r="K51" i="5"/>
  <c r="L23" i="5"/>
  <c r="L39" i="5"/>
  <c r="L42" i="5"/>
  <c r="L51" i="5"/>
  <c r="M23" i="5"/>
  <c r="M39" i="5"/>
  <c r="M42" i="5"/>
  <c r="M51" i="5"/>
  <c r="N23" i="5"/>
  <c r="N39" i="5"/>
  <c r="N42" i="5"/>
  <c r="N51" i="5"/>
  <c r="O23" i="5"/>
  <c r="O39" i="5"/>
  <c r="O42" i="5"/>
  <c r="O51" i="5"/>
  <c r="P23" i="5"/>
  <c r="P39" i="5"/>
  <c r="P42" i="5"/>
  <c r="P51" i="5"/>
  <c r="Q51" i="5"/>
  <c r="AB27" i="18"/>
  <c r="AB29" i="18"/>
  <c r="K10" i="18"/>
  <c r="S7" i="25"/>
  <c r="C16" i="25"/>
  <c r="C19" i="26"/>
  <c r="D19" i="26"/>
  <c r="C12" i="12"/>
  <c r="C50" i="12"/>
  <c r="D12" i="12"/>
  <c r="D50" i="12"/>
  <c r="E12" i="12"/>
  <c r="E50" i="12"/>
  <c r="F12" i="12"/>
  <c r="F50" i="12"/>
  <c r="G12" i="12"/>
  <c r="G50" i="12"/>
  <c r="H12" i="12"/>
  <c r="H50" i="12"/>
  <c r="I12" i="12"/>
  <c r="I50" i="12"/>
  <c r="J12" i="12"/>
  <c r="J50" i="12"/>
  <c r="K12" i="12"/>
  <c r="K50" i="12"/>
  <c r="L12" i="12"/>
  <c r="L50" i="12"/>
  <c r="M12" i="12"/>
  <c r="M50" i="12"/>
  <c r="N12" i="12"/>
  <c r="N50" i="12"/>
  <c r="O12" i="12"/>
  <c r="O50" i="12"/>
  <c r="P12" i="12"/>
  <c r="P50" i="12"/>
  <c r="Q50" i="12"/>
  <c r="AC26" i="18"/>
  <c r="C23" i="12"/>
  <c r="C39" i="12"/>
  <c r="C42" i="12"/>
  <c r="C51" i="12"/>
  <c r="D23" i="12"/>
  <c r="D39" i="12"/>
  <c r="D42" i="12"/>
  <c r="D51" i="12"/>
  <c r="E23" i="12"/>
  <c r="E39" i="12"/>
  <c r="E37" i="12"/>
  <c r="E40" i="12"/>
  <c r="E42" i="12"/>
  <c r="E51" i="12"/>
  <c r="F23" i="12"/>
  <c r="F39" i="12"/>
  <c r="F37" i="12"/>
  <c r="F40" i="12"/>
  <c r="F42" i="12"/>
  <c r="F51" i="12"/>
  <c r="G23" i="12"/>
  <c r="G39" i="12"/>
  <c r="G37" i="12"/>
  <c r="G40" i="12"/>
  <c r="G42" i="12"/>
  <c r="G51" i="12"/>
  <c r="H23" i="12"/>
  <c r="H39" i="12"/>
  <c r="H37" i="12"/>
  <c r="H40" i="12"/>
  <c r="H42" i="12"/>
  <c r="H51" i="12"/>
  <c r="I23" i="12"/>
  <c r="I39" i="12"/>
  <c r="I42" i="12"/>
  <c r="I51" i="12"/>
  <c r="J23" i="12"/>
  <c r="J39" i="12"/>
  <c r="J42" i="12"/>
  <c r="J51" i="12"/>
  <c r="K23" i="12"/>
  <c r="K39" i="12"/>
  <c r="K42" i="12"/>
  <c r="K51" i="12"/>
  <c r="L23" i="12"/>
  <c r="L39" i="12"/>
  <c r="L42" i="12"/>
  <c r="L51" i="12"/>
  <c r="M23" i="12"/>
  <c r="M39" i="12"/>
  <c r="M42" i="12"/>
  <c r="M51" i="12"/>
  <c r="N23" i="12"/>
  <c r="N39" i="12"/>
  <c r="N42" i="12"/>
  <c r="N51" i="12"/>
  <c r="O23" i="12"/>
  <c r="O39" i="12"/>
  <c r="O42" i="12"/>
  <c r="O51" i="12"/>
  <c r="P23" i="12"/>
  <c r="P39" i="12"/>
  <c r="P42" i="12"/>
  <c r="P51" i="12"/>
  <c r="Q51" i="12"/>
  <c r="AC27" i="18"/>
  <c r="AC29" i="18"/>
  <c r="L10" i="18"/>
  <c r="T7" i="25"/>
  <c r="C17" i="25"/>
  <c r="C20" i="26"/>
  <c r="D20" i="26"/>
  <c r="C12" i="11"/>
  <c r="C50" i="11"/>
  <c r="D12" i="11"/>
  <c r="D50" i="11"/>
  <c r="E12" i="11"/>
  <c r="E50" i="11"/>
  <c r="F12" i="11"/>
  <c r="F50" i="11"/>
  <c r="G12" i="11"/>
  <c r="G50" i="11"/>
  <c r="H12" i="11"/>
  <c r="H50" i="11"/>
  <c r="I12" i="11"/>
  <c r="I50" i="11"/>
  <c r="J12" i="11"/>
  <c r="J50" i="11"/>
  <c r="K12" i="11"/>
  <c r="K50" i="11"/>
  <c r="L12" i="11"/>
  <c r="L50" i="11"/>
  <c r="M12" i="11"/>
  <c r="M50" i="11"/>
  <c r="N12" i="11"/>
  <c r="N50" i="11"/>
  <c r="O12" i="11"/>
  <c r="O50" i="11"/>
  <c r="P12" i="11"/>
  <c r="P50" i="11"/>
  <c r="Q50" i="11"/>
  <c r="AD26" i="18"/>
  <c r="C23" i="11"/>
  <c r="C39" i="11"/>
  <c r="C42" i="11"/>
  <c r="C51" i="11"/>
  <c r="D23" i="11"/>
  <c r="D39" i="11"/>
  <c r="D42" i="11"/>
  <c r="D51" i="11"/>
  <c r="E23" i="11"/>
  <c r="E39" i="11"/>
  <c r="E42" i="11"/>
  <c r="E51" i="11"/>
  <c r="F23" i="11"/>
  <c r="F39" i="11"/>
  <c r="F42" i="11"/>
  <c r="F51" i="11"/>
  <c r="G23" i="11"/>
  <c r="G39" i="11"/>
  <c r="G42" i="11"/>
  <c r="G51" i="11"/>
  <c r="H23" i="11"/>
  <c r="H39" i="11"/>
  <c r="H42" i="11"/>
  <c r="H51" i="11"/>
  <c r="I23" i="11"/>
  <c r="I39" i="11"/>
  <c r="I42" i="11"/>
  <c r="I51" i="11"/>
  <c r="J23" i="11"/>
  <c r="J39" i="11"/>
  <c r="J42" i="11"/>
  <c r="J51" i="11"/>
  <c r="K23" i="11"/>
  <c r="K39" i="11"/>
  <c r="K42" i="11"/>
  <c r="K51" i="11"/>
  <c r="L23" i="11"/>
  <c r="L39" i="11"/>
  <c r="L42" i="11"/>
  <c r="L51" i="11"/>
  <c r="M23" i="11"/>
  <c r="M39" i="11"/>
  <c r="M42" i="11"/>
  <c r="M51" i="11"/>
  <c r="N23" i="11"/>
  <c r="N39" i="11"/>
  <c r="N42" i="11"/>
  <c r="N51" i="11"/>
  <c r="O23" i="11"/>
  <c r="O39" i="11"/>
  <c r="O42" i="11"/>
  <c r="O51" i="11"/>
  <c r="P23" i="11"/>
  <c r="P39" i="11"/>
  <c r="P42" i="11"/>
  <c r="P51" i="11"/>
  <c r="Q51" i="11"/>
  <c r="AD27" i="18"/>
  <c r="AD29" i="18"/>
  <c r="M10" i="18"/>
  <c r="U7" i="25"/>
  <c r="C18" i="25"/>
  <c r="C21" i="26"/>
  <c r="D21" i="26"/>
  <c r="C12" i="10"/>
  <c r="C50" i="10"/>
  <c r="D12" i="10"/>
  <c r="D50" i="10"/>
  <c r="E12" i="10"/>
  <c r="E50" i="10"/>
  <c r="F12" i="10"/>
  <c r="F50" i="10"/>
  <c r="G12" i="10"/>
  <c r="G50" i="10"/>
  <c r="H12" i="10"/>
  <c r="H50" i="10"/>
  <c r="I12" i="10"/>
  <c r="I50" i="10"/>
  <c r="J12" i="10"/>
  <c r="J50" i="10"/>
  <c r="K12" i="10"/>
  <c r="K50" i="10"/>
  <c r="L12" i="10"/>
  <c r="L50" i="10"/>
  <c r="M12" i="10"/>
  <c r="M50" i="10"/>
  <c r="N12" i="10"/>
  <c r="N50" i="10"/>
  <c r="O12" i="10"/>
  <c r="O50" i="10"/>
  <c r="P12" i="10"/>
  <c r="P50" i="10"/>
  <c r="Q50" i="10"/>
  <c r="AE26" i="18"/>
  <c r="C23" i="10"/>
  <c r="C39" i="10"/>
  <c r="C42" i="10"/>
  <c r="C51" i="10"/>
  <c r="D23" i="10"/>
  <c r="D39" i="10"/>
  <c r="D42" i="10"/>
  <c r="D51" i="10"/>
  <c r="E23" i="10"/>
  <c r="E39" i="10"/>
  <c r="E42" i="10"/>
  <c r="E51" i="10"/>
  <c r="F23" i="10"/>
  <c r="F39" i="10"/>
  <c r="F42" i="10"/>
  <c r="F51" i="10"/>
  <c r="G23" i="10"/>
  <c r="G39" i="10"/>
  <c r="G42" i="10"/>
  <c r="G51" i="10"/>
  <c r="H23" i="10"/>
  <c r="H39" i="10"/>
  <c r="H42" i="10"/>
  <c r="H51" i="10"/>
  <c r="I23" i="10"/>
  <c r="I39" i="10"/>
  <c r="I42" i="10"/>
  <c r="I51" i="10"/>
  <c r="J23" i="10"/>
  <c r="J39" i="10"/>
  <c r="J42" i="10"/>
  <c r="J51" i="10"/>
  <c r="K23" i="10"/>
  <c r="K39" i="10"/>
  <c r="K37" i="10"/>
  <c r="K40" i="10"/>
  <c r="K42" i="10"/>
  <c r="K51" i="10"/>
  <c r="L23" i="10"/>
  <c r="L39" i="10"/>
  <c r="L37" i="10"/>
  <c r="L40" i="10"/>
  <c r="L42" i="10"/>
  <c r="L51" i="10"/>
  <c r="M23" i="10"/>
  <c r="M39" i="10"/>
  <c r="M42" i="10"/>
  <c r="M51" i="10"/>
  <c r="N23" i="10"/>
  <c r="N39" i="10"/>
  <c r="N42" i="10"/>
  <c r="N51" i="10"/>
  <c r="O23" i="10"/>
  <c r="O39" i="10"/>
  <c r="O42" i="10"/>
  <c r="O51" i="10"/>
  <c r="P23" i="10"/>
  <c r="P39" i="10"/>
  <c r="P42" i="10"/>
  <c r="P51" i="10"/>
  <c r="Q51" i="10"/>
  <c r="AE27" i="18"/>
  <c r="AE29" i="18"/>
  <c r="N10" i="18"/>
  <c r="V7" i="25"/>
  <c r="C19" i="25"/>
  <c r="C22" i="26"/>
  <c r="D22" i="26"/>
  <c r="D24" i="26"/>
  <c r="D17" i="22"/>
  <c r="G3" i="25"/>
  <c r="F54" i="10"/>
  <c r="K54" i="10"/>
  <c r="L54" i="10"/>
  <c r="E54" i="10"/>
  <c r="C54" i="10"/>
  <c r="D54" i="10"/>
  <c r="P54" i="10"/>
  <c r="G54" i="10"/>
  <c r="I54" i="10"/>
  <c r="J37" i="10"/>
  <c r="J40" i="10"/>
  <c r="J54" i="10"/>
  <c r="H54" i="10"/>
  <c r="M54" i="10"/>
  <c r="N54" i="10"/>
  <c r="O54" i="10"/>
  <c r="Q54" i="10"/>
  <c r="V18" i="25"/>
  <c r="V20" i="25"/>
  <c r="V24" i="25"/>
  <c r="F54" i="11"/>
  <c r="K54" i="11"/>
  <c r="L54" i="11"/>
  <c r="E54" i="11"/>
  <c r="C54" i="11"/>
  <c r="D54" i="11"/>
  <c r="P54" i="11"/>
  <c r="G54" i="11"/>
  <c r="I54" i="11"/>
  <c r="J54" i="11"/>
  <c r="H54" i="11"/>
  <c r="M54" i="11"/>
  <c r="N54" i="11"/>
  <c r="O54" i="11"/>
  <c r="Q54" i="11"/>
  <c r="U18" i="25"/>
  <c r="U20" i="25"/>
  <c r="U24" i="25"/>
  <c r="F54" i="12"/>
  <c r="K54" i="12"/>
  <c r="L54" i="12"/>
  <c r="E54" i="12"/>
  <c r="G54" i="12"/>
  <c r="I54" i="12"/>
  <c r="J54" i="12"/>
  <c r="H54" i="12"/>
  <c r="D54" i="12"/>
  <c r="C54" i="12"/>
  <c r="M54" i="12"/>
  <c r="N54" i="12"/>
  <c r="O54" i="12"/>
  <c r="P54" i="12"/>
  <c r="Q54" i="12"/>
  <c r="T18" i="25"/>
  <c r="T20" i="25"/>
  <c r="T24" i="25"/>
  <c r="F54" i="5"/>
  <c r="K54" i="5"/>
  <c r="L54" i="5"/>
  <c r="E54" i="5"/>
  <c r="G54" i="5"/>
  <c r="I54" i="5"/>
  <c r="J54" i="5"/>
  <c r="H54" i="5"/>
  <c r="C54" i="5"/>
  <c r="D54" i="5"/>
  <c r="M54" i="5"/>
  <c r="N54" i="5"/>
  <c r="O54" i="5"/>
  <c r="P54" i="5"/>
  <c r="Q54" i="5"/>
  <c r="S18" i="25"/>
  <c r="S20" i="25"/>
  <c r="S24" i="25"/>
  <c r="F54" i="13"/>
  <c r="K54" i="13"/>
  <c r="L54" i="13"/>
  <c r="E54" i="13"/>
  <c r="G54" i="13"/>
  <c r="I54" i="13"/>
  <c r="J54" i="13"/>
  <c r="C54" i="13"/>
  <c r="D54" i="13"/>
  <c r="H54" i="13"/>
  <c r="M54" i="13"/>
  <c r="N54" i="13"/>
  <c r="O54" i="13"/>
  <c r="P54" i="13"/>
  <c r="Q54" i="13"/>
  <c r="R18" i="25"/>
  <c r="R20" i="25"/>
  <c r="R24" i="25"/>
  <c r="F54" i="7"/>
  <c r="K54" i="7"/>
  <c r="L54" i="7"/>
  <c r="E54" i="7"/>
  <c r="G54" i="7"/>
  <c r="I54" i="7"/>
  <c r="J54" i="7"/>
  <c r="C54" i="7"/>
  <c r="D54" i="7"/>
  <c r="H54" i="7"/>
  <c r="M54" i="7"/>
  <c r="N54" i="7"/>
  <c r="O54" i="7"/>
  <c r="P54" i="7"/>
  <c r="Q54" i="7"/>
  <c r="Q18" i="25"/>
  <c r="Q20" i="25"/>
  <c r="Q24" i="25"/>
  <c r="F54" i="8"/>
  <c r="K54" i="8"/>
  <c r="L54" i="8"/>
  <c r="E54" i="8"/>
  <c r="G54" i="8"/>
  <c r="I54" i="8"/>
  <c r="J54" i="8"/>
  <c r="C54" i="8"/>
  <c r="D54" i="8"/>
  <c r="H54" i="8"/>
  <c r="M54" i="8"/>
  <c r="N54" i="8"/>
  <c r="O54" i="8"/>
  <c r="P54" i="8"/>
  <c r="Q54" i="8"/>
  <c r="P18" i="25"/>
  <c r="P20" i="25"/>
  <c r="P24" i="25"/>
  <c r="F54" i="9"/>
  <c r="K54" i="9"/>
  <c r="L54" i="9"/>
  <c r="E54" i="9"/>
  <c r="G54" i="9"/>
  <c r="I54" i="9"/>
  <c r="J54" i="9"/>
  <c r="C54" i="9"/>
  <c r="D54" i="9"/>
  <c r="H54" i="9"/>
  <c r="M54" i="9"/>
  <c r="N54" i="9"/>
  <c r="O54" i="9"/>
  <c r="P54" i="9"/>
  <c r="Q54" i="9"/>
  <c r="O18" i="25"/>
  <c r="O20" i="25"/>
  <c r="O24" i="25"/>
  <c r="F54" i="4"/>
  <c r="K54" i="4"/>
  <c r="L54" i="4"/>
  <c r="E54" i="4"/>
  <c r="C54" i="4"/>
  <c r="D54" i="4"/>
  <c r="G54" i="4"/>
  <c r="H54" i="4"/>
  <c r="I54" i="4"/>
  <c r="J54" i="4"/>
  <c r="M54" i="4"/>
  <c r="N54" i="4"/>
  <c r="O54" i="4"/>
  <c r="P54" i="4"/>
  <c r="Q54" i="4"/>
  <c r="N18" i="25"/>
  <c r="N20" i="25"/>
  <c r="N24" i="25"/>
  <c r="F54" i="3"/>
  <c r="K54" i="3"/>
  <c r="L54" i="3"/>
  <c r="E54" i="3"/>
  <c r="C54" i="3"/>
  <c r="D54" i="3"/>
  <c r="G54" i="3"/>
  <c r="H54" i="3"/>
  <c r="I54" i="3"/>
  <c r="J54" i="3"/>
  <c r="M54" i="3"/>
  <c r="N54" i="3"/>
  <c r="O54" i="3"/>
  <c r="P54" i="3"/>
  <c r="Q54" i="3"/>
  <c r="M18" i="25"/>
  <c r="M20" i="25"/>
  <c r="M24" i="25"/>
  <c r="F54" i="2"/>
  <c r="K54" i="2"/>
  <c r="L54" i="2"/>
  <c r="E54" i="2"/>
  <c r="C54" i="2"/>
  <c r="D54" i="2"/>
  <c r="G54" i="2"/>
  <c r="H54" i="2"/>
  <c r="I54" i="2"/>
  <c r="J54" i="2"/>
  <c r="M54" i="2"/>
  <c r="N54" i="2"/>
  <c r="O54" i="2"/>
  <c r="P54" i="2"/>
  <c r="Q54" i="2"/>
  <c r="L18" i="25"/>
  <c r="L20" i="25"/>
  <c r="L24" i="25"/>
  <c r="F59" i="1"/>
  <c r="K59" i="1"/>
  <c r="L59" i="1"/>
  <c r="E59" i="1"/>
  <c r="C59" i="1"/>
  <c r="D59" i="1"/>
  <c r="P59" i="1"/>
  <c r="G59" i="1"/>
  <c r="H59" i="1"/>
  <c r="I59" i="1"/>
  <c r="J59" i="1"/>
  <c r="M59" i="1"/>
  <c r="N59" i="1"/>
  <c r="O59" i="1"/>
  <c r="Q59" i="1"/>
  <c r="K18" i="25"/>
  <c r="K20" i="25"/>
  <c r="K24" i="25"/>
  <c r="C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C4" i="1"/>
  <c r="C37" i="8"/>
  <c r="C40" i="8"/>
  <c r="C37" i="7"/>
  <c r="C40" i="7"/>
  <c r="C37" i="5"/>
  <c r="C40" i="5"/>
  <c r="C37" i="11"/>
  <c r="C40" i="11"/>
  <c r="C37" i="10"/>
  <c r="C40" i="10"/>
  <c r="K37" i="3"/>
  <c r="K40" i="3"/>
  <c r="M37" i="3"/>
  <c r="M40" i="3"/>
  <c r="P37" i="5"/>
  <c r="P40" i="5"/>
  <c r="G37" i="13"/>
  <c r="G40" i="13"/>
  <c r="G37" i="5"/>
  <c r="G40" i="5"/>
  <c r="F37" i="13"/>
  <c r="F40" i="13"/>
  <c r="F37" i="5"/>
  <c r="F40" i="5"/>
  <c r="F19" i="25"/>
  <c r="F18" i="25"/>
  <c r="F17" i="25"/>
  <c r="F16" i="25"/>
  <c r="F15" i="25"/>
  <c r="F14" i="25"/>
  <c r="F13" i="25"/>
  <c r="F12" i="25"/>
  <c r="F11" i="25"/>
  <c r="F10" i="25"/>
  <c r="F9" i="25"/>
  <c r="F8" i="25"/>
  <c r="R51" i="2"/>
  <c r="B6" i="22"/>
  <c r="G16" i="23"/>
  <c r="G18" i="23"/>
  <c r="H18" i="23"/>
  <c r="G11" i="23"/>
  <c r="G10" i="23"/>
  <c r="G14" i="23"/>
  <c r="H14" i="23"/>
  <c r="H19" i="23"/>
  <c r="E14" i="23"/>
  <c r="E18" i="23"/>
  <c r="E19" i="23"/>
  <c r="D9" i="22"/>
  <c r="Q13" i="20"/>
  <c r="G9" i="22"/>
  <c r="G10" i="22"/>
  <c r="G11" i="22"/>
  <c r="J14" i="23"/>
  <c r="G19" i="25"/>
  <c r="G18" i="25"/>
  <c r="G17" i="25"/>
  <c r="G16" i="25"/>
  <c r="G15" i="25"/>
  <c r="G14" i="25"/>
  <c r="G13" i="25"/>
  <c r="G12" i="25"/>
  <c r="G11" i="25"/>
  <c r="G9" i="25"/>
  <c r="G8" i="25"/>
  <c r="F2" i="1"/>
  <c r="E4" i="22"/>
  <c r="C4" i="24"/>
  <c r="C3" i="26"/>
  <c r="C3" i="20"/>
  <c r="H6" i="25"/>
  <c r="C24" i="26"/>
  <c r="C20" i="24"/>
  <c r="D27" i="23"/>
  <c r="D11" i="22"/>
  <c r="D14" i="23"/>
  <c r="D18" i="23"/>
  <c r="D19" i="23"/>
  <c r="D28" i="23"/>
  <c r="D13" i="22"/>
  <c r="G12" i="23"/>
  <c r="G13" i="23"/>
  <c r="G17" i="23"/>
  <c r="G19" i="23"/>
  <c r="F14" i="23"/>
  <c r="H13" i="23"/>
  <c r="I59" i="22"/>
  <c r="F27" i="23"/>
  <c r="H18" i="22"/>
  <c r="I18" i="22"/>
  <c r="J18" i="22"/>
  <c r="D18" i="22"/>
  <c r="D19" i="22"/>
  <c r="D57" i="22"/>
  <c r="G57" i="22"/>
  <c r="G61" i="22"/>
  <c r="F30" i="23"/>
  <c r="D12" i="22"/>
  <c r="C4" i="20"/>
  <c r="E57" i="22"/>
  <c r="E55" i="22"/>
  <c r="E54" i="22"/>
  <c r="E53" i="22"/>
  <c r="E52" i="22"/>
  <c r="E50" i="22"/>
  <c r="E46" i="22"/>
  <c r="E45" i="22"/>
  <c r="E44" i="22"/>
  <c r="E43" i="22"/>
  <c r="E42" i="22"/>
  <c r="E41" i="22"/>
  <c r="E38" i="22"/>
  <c r="E37" i="22"/>
  <c r="E36" i="22"/>
  <c r="E34" i="22"/>
  <c r="E33" i="22"/>
  <c r="E31" i="22"/>
  <c r="E30" i="22"/>
  <c r="E28" i="22"/>
  <c r="E27" i="22"/>
  <c r="E26" i="22"/>
  <c r="E25" i="22"/>
  <c r="E24" i="22"/>
  <c r="E23" i="22"/>
  <c r="E22" i="22"/>
  <c r="E21" i="22"/>
  <c r="E18" i="22"/>
  <c r="E17" i="22"/>
  <c r="E19" i="22"/>
  <c r="H10" i="23"/>
  <c r="H11" i="23"/>
  <c r="H12" i="23"/>
  <c r="H16" i="23"/>
  <c r="H17" i="23"/>
  <c r="L37" i="2"/>
  <c r="L40" i="2"/>
  <c r="N37" i="2"/>
  <c r="N40" i="2"/>
  <c r="L37" i="4"/>
  <c r="L40" i="4"/>
  <c r="N37" i="4"/>
  <c r="N40" i="4"/>
  <c r="C37" i="9"/>
  <c r="C40" i="9"/>
  <c r="D64" i="22"/>
  <c r="D61" i="22"/>
  <c r="P13" i="20"/>
  <c r="N13" i="20"/>
  <c r="M13" i="20"/>
  <c r="L13" i="20"/>
  <c r="K13" i="20"/>
  <c r="D13" i="20"/>
  <c r="C13" i="20"/>
  <c r="D60" i="22"/>
  <c r="D63" i="22"/>
  <c r="P15" i="20"/>
  <c r="O13" i="20"/>
  <c r="O15" i="20"/>
  <c r="N15" i="20"/>
  <c r="M15" i="20"/>
  <c r="L15" i="20"/>
  <c r="K15" i="20"/>
  <c r="J13" i="20"/>
  <c r="J15" i="20"/>
  <c r="I13" i="20"/>
  <c r="I15" i="20"/>
  <c r="H13" i="20"/>
  <c r="H15" i="20"/>
  <c r="G13" i="20"/>
  <c r="G15" i="20"/>
  <c r="F13" i="20"/>
  <c r="F15" i="20"/>
  <c r="E13" i="20"/>
  <c r="E15" i="20"/>
  <c r="D15" i="20"/>
  <c r="C15" i="20"/>
  <c r="C61" i="1"/>
  <c r="C56" i="2"/>
  <c r="G26" i="23"/>
  <c r="G25" i="23"/>
  <c r="G24" i="23"/>
  <c r="G23" i="23"/>
  <c r="F20" i="23"/>
  <c r="F19" i="23"/>
  <c r="F18" i="23"/>
  <c r="P10" i="20"/>
  <c r="O10" i="20"/>
  <c r="N10" i="20"/>
  <c r="M10" i="20"/>
  <c r="L10" i="20"/>
  <c r="K10" i="20"/>
  <c r="J10" i="20"/>
  <c r="I10" i="20"/>
  <c r="H10" i="20"/>
  <c r="G10" i="20"/>
  <c r="F10" i="10"/>
  <c r="F10" i="20"/>
  <c r="E10" i="20"/>
  <c r="D10" i="20"/>
  <c r="P9" i="20"/>
  <c r="O9" i="20"/>
  <c r="N9" i="20"/>
  <c r="M9" i="20"/>
  <c r="L9" i="20"/>
  <c r="K9" i="20"/>
  <c r="J9" i="20"/>
  <c r="I9" i="10"/>
  <c r="I9" i="20"/>
  <c r="H9" i="20"/>
  <c r="G9" i="20"/>
  <c r="F9" i="10"/>
  <c r="F9" i="20"/>
  <c r="E9" i="20"/>
  <c r="D9" i="20"/>
  <c r="P8" i="20"/>
  <c r="O8" i="20"/>
  <c r="N8" i="20"/>
  <c r="M8" i="20"/>
  <c r="L8" i="20"/>
  <c r="K8" i="20"/>
  <c r="J8" i="20"/>
  <c r="I8" i="20"/>
  <c r="H8" i="20"/>
  <c r="G8" i="20"/>
  <c r="F8" i="10"/>
  <c r="F8" i="20"/>
  <c r="E8" i="20"/>
  <c r="D8" i="20"/>
  <c r="P7" i="20"/>
  <c r="O7" i="20"/>
  <c r="N7" i="20"/>
  <c r="M7" i="20"/>
  <c r="L7" i="20"/>
  <c r="K7" i="20"/>
  <c r="J7" i="20"/>
  <c r="I7" i="10"/>
  <c r="I7" i="20"/>
  <c r="H7" i="20"/>
  <c r="G7" i="10"/>
  <c r="G7" i="20"/>
  <c r="F7" i="10"/>
  <c r="F7" i="20"/>
  <c r="E7" i="20"/>
  <c r="D7" i="20"/>
  <c r="C10" i="20"/>
  <c r="C9" i="20"/>
  <c r="C8" i="20"/>
  <c r="C7" i="20"/>
  <c r="P10" i="17"/>
  <c r="O10" i="17"/>
  <c r="N10" i="17"/>
  <c r="M10" i="17"/>
  <c r="P9" i="17"/>
  <c r="O9" i="17"/>
  <c r="N9" i="17"/>
  <c r="M9" i="17"/>
  <c r="P8" i="17"/>
  <c r="O8" i="17"/>
  <c r="N8" i="17"/>
  <c r="M8" i="17"/>
  <c r="P7" i="17"/>
  <c r="O7" i="17"/>
  <c r="N7" i="17"/>
  <c r="M7" i="17"/>
  <c r="O12" i="16"/>
  <c r="N12" i="16"/>
  <c r="M12" i="16"/>
  <c r="O11" i="16"/>
  <c r="N11" i="16"/>
  <c r="M11" i="16"/>
  <c r="O10" i="16"/>
  <c r="N10" i="16"/>
  <c r="M10" i="16"/>
  <c r="O9" i="16"/>
  <c r="N9" i="16"/>
  <c r="M9" i="16"/>
  <c r="O10" i="10"/>
  <c r="N10" i="10"/>
  <c r="M10" i="10"/>
  <c r="O9" i="10"/>
  <c r="N9" i="10"/>
  <c r="M9" i="10"/>
  <c r="O8" i="10"/>
  <c r="N8" i="10"/>
  <c r="M8" i="10"/>
  <c r="O7" i="10"/>
  <c r="N7" i="10"/>
  <c r="M7" i="10"/>
  <c r="O10" i="11"/>
  <c r="N10" i="11"/>
  <c r="M10" i="11"/>
  <c r="O9" i="11"/>
  <c r="N9" i="11"/>
  <c r="M9" i="11"/>
  <c r="O8" i="11"/>
  <c r="N8" i="11"/>
  <c r="M8" i="11"/>
  <c r="O7" i="11"/>
  <c r="N7" i="11"/>
  <c r="M7" i="11"/>
  <c r="O10" i="12"/>
  <c r="N10" i="12"/>
  <c r="M10" i="12"/>
  <c r="O9" i="12"/>
  <c r="N9" i="12"/>
  <c r="M9" i="12"/>
  <c r="O8" i="12"/>
  <c r="N8" i="12"/>
  <c r="M8" i="12"/>
  <c r="O7" i="12"/>
  <c r="N7" i="12"/>
  <c r="M7" i="12"/>
  <c r="O10" i="5"/>
  <c r="N10" i="5"/>
  <c r="M10" i="5"/>
  <c r="O9" i="5"/>
  <c r="N9" i="5"/>
  <c r="M9" i="5"/>
  <c r="O8" i="5"/>
  <c r="N8" i="5"/>
  <c r="M8" i="5"/>
  <c r="O7" i="5"/>
  <c r="N7" i="5"/>
  <c r="M7" i="5"/>
  <c r="O10" i="13"/>
  <c r="N10" i="13"/>
  <c r="M10" i="13"/>
  <c r="O9" i="13"/>
  <c r="N9" i="13"/>
  <c r="M9" i="13"/>
  <c r="O8" i="13"/>
  <c r="N8" i="13"/>
  <c r="M8" i="13"/>
  <c r="O7" i="13"/>
  <c r="N7" i="13"/>
  <c r="M7" i="13"/>
  <c r="O10" i="7"/>
  <c r="N10" i="7"/>
  <c r="M10" i="7"/>
  <c r="O9" i="7"/>
  <c r="N9" i="7"/>
  <c r="M9" i="7"/>
  <c r="O8" i="7"/>
  <c r="N8" i="7"/>
  <c r="M8" i="7"/>
  <c r="O7" i="7"/>
  <c r="N7" i="7"/>
  <c r="M7" i="7"/>
  <c r="O10" i="8"/>
  <c r="N10" i="8"/>
  <c r="M10" i="8"/>
  <c r="O9" i="8"/>
  <c r="N9" i="8"/>
  <c r="M9" i="8"/>
  <c r="O8" i="8"/>
  <c r="N8" i="8"/>
  <c r="M8" i="8"/>
  <c r="O7" i="8"/>
  <c r="N7" i="8"/>
  <c r="M7" i="8"/>
  <c r="O10" i="9"/>
  <c r="N10" i="9"/>
  <c r="M10" i="9"/>
  <c r="O9" i="9"/>
  <c r="N9" i="9"/>
  <c r="M9" i="9"/>
  <c r="O8" i="9"/>
  <c r="N8" i="9"/>
  <c r="M8" i="9"/>
  <c r="O7" i="9"/>
  <c r="N7" i="9"/>
  <c r="M7" i="9"/>
  <c r="O10" i="4"/>
  <c r="N10" i="4"/>
  <c r="M10" i="4"/>
  <c r="O9" i="4"/>
  <c r="N9" i="4"/>
  <c r="M9" i="4"/>
  <c r="O8" i="4"/>
  <c r="N8" i="4"/>
  <c r="M8" i="4"/>
  <c r="O7" i="4"/>
  <c r="N7" i="4"/>
  <c r="M7" i="4"/>
  <c r="O10" i="2"/>
  <c r="N10" i="2"/>
  <c r="O9" i="2"/>
  <c r="N9" i="2"/>
  <c r="O8" i="2"/>
  <c r="N8" i="2"/>
  <c r="O7" i="2"/>
  <c r="N7" i="2"/>
  <c r="M10" i="3"/>
  <c r="M9" i="3"/>
  <c r="M8" i="3"/>
  <c r="M7" i="3"/>
  <c r="M10" i="2"/>
  <c r="M9" i="2"/>
  <c r="M8" i="2"/>
  <c r="M7" i="2"/>
  <c r="B1" i="4"/>
  <c r="B1" i="9"/>
  <c r="B1" i="3"/>
  <c r="B1" i="2"/>
  <c r="M56" i="1"/>
  <c r="M55" i="1"/>
  <c r="M54" i="1"/>
  <c r="M53" i="1"/>
  <c r="AD42" i="18"/>
  <c r="AC42" i="18"/>
  <c r="AB42" i="18"/>
  <c r="AA42" i="18"/>
  <c r="Z42" i="18"/>
  <c r="X42" i="18"/>
  <c r="W42" i="18"/>
  <c r="Q12" i="1"/>
  <c r="C89" i="18"/>
  <c r="Q42" i="1"/>
  <c r="C90" i="18"/>
  <c r="C92" i="18"/>
  <c r="C97" i="18"/>
  <c r="Q12" i="2"/>
  <c r="D89" i="18"/>
  <c r="Q42" i="2"/>
  <c r="D90" i="18"/>
  <c r="D92" i="18"/>
  <c r="D97" i="18"/>
  <c r="D98" i="18"/>
  <c r="Q12" i="3"/>
  <c r="E89" i="18"/>
  <c r="Q42" i="3"/>
  <c r="E90" i="18"/>
  <c r="E92" i="18"/>
  <c r="E97" i="18"/>
  <c r="E98" i="18"/>
  <c r="V40" i="18"/>
  <c r="V42" i="18"/>
  <c r="U42" i="18"/>
  <c r="P58" i="18"/>
  <c r="Q42" i="11"/>
  <c r="M90" i="18"/>
  <c r="M48" i="18"/>
  <c r="C37" i="2"/>
  <c r="C40" i="2"/>
  <c r="Y57" i="18"/>
  <c r="S32" i="18"/>
  <c r="F5" i="1"/>
  <c r="P38" i="16"/>
  <c r="O38" i="16"/>
  <c r="P36" i="16"/>
  <c r="O36" i="16"/>
  <c r="P34" i="16"/>
  <c r="O34" i="16"/>
  <c r="P32" i="16"/>
  <c r="O32" i="16"/>
  <c r="P30" i="16"/>
  <c r="O30" i="16"/>
  <c r="P28" i="16"/>
  <c r="O28" i="16"/>
  <c r="P14" i="16"/>
  <c r="P18" i="16"/>
  <c r="O14" i="16"/>
  <c r="O18" i="16"/>
  <c r="P12" i="16"/>
  <c r="P11" i="16"/>
  <c r="P10" i="16"/>
  <c r="P9" i="16"/>
  <c r="L10" i="17"/>
  <c r="K10" i="17"/>
  <c r="J10" i="17"/>
  <c r="I10" i="17"/>
  <c r="H10" i="17"/>
  <c r="G10" i="17"/>
  <c r="F10" i="17"/>
  <c r="E10" i="17"/>
  <c r="D10" i="17"/>
  <c r="L9" i="17"/>
  <c r="K9" i="17"/>
  <c r="J9" i="17"/>
  <c r="I9" i="17"/>
  <c r="H9" i="17"/>
  <c r="G9" i="17"/>
  <c r="F9" i="17"/>
  <c r="E9" i="17"/>
  <c r="D9" i="17"/>
  <c r="L8" i="17"/>
  <c r="K8" i="17"/>
  <c r="J8" i="17"/>
  <c r="I8" i="17"/>
  <c r="H8" i="17"/>
  <c r="G8" i="17"/>
  <c r="F8" i="17"/>
  <c r="E8" i="17"/>
  <c r="D8" i="17"/>
  <c r="L7" i="17"/>
  <c r="K7" i="17"/>
  <c r="J7" i="17"/>
  <c r="I7" i="17"/>
  <c r="H7" i="17"/>
  <c r="G7" i="17"/>
  <c r="F7" i="17"/>
  <c r="E7" i="17"/>
  <c r="D7" i="17"/>
  <c r="L12" i="16"/>
  <c r="K12" i="16"/>
  <c r="J12" i="16"/>
  <c r="I12" i="16"/>
  <c r="H12" i="16"/>
  <c r="G12" i="16"/>
  <c r="F12" i="16"/>
  <c r="E12" i="16"/>
  <c r="D12" i="16"/>
  <c r="L11" i="16"/>
  <c r="K11" i="16"/>
  <c r="J11" i="16"/>
  <c r="I11" i="16"/>
  <c r="H11" i="16"/>
  <c r="G11" i="16"/>
  <c r="F11" i="16"/>
  <c r="E11" i="16"/>
  <c r="D11" i="16"/>
  <c r="L10" i="16"/>
  <c r="K10" i="16"/>
  <c r="J10" i="16"/>
  <c r="I10" i="16"/>
  <c r="H10" i="16"/>
  <c r="G10" i="16"/>
  <c r="F10" i="16"/>
  <c r="E10" i="16"/>
  <c r="D10" i="16"/>
  <c r="L9" i="16"/>
  <c r="K9" i="16"/>
  <c r="J9" i="16"/>
  <c r="I9" i="16"/>
  <c r="H9" i="16"/>
  <c r="G9" i="16"/>
  <c r="F9" i="16"/>
  <c r="E9" i="16"/>
  <c r="D9" i="16"/>
  <c r="P10" i="10"/>
  <c r="L10" i="10"/>
  <c r="K10" i="10"/>
  <c r="J10" i="10"/>
  <c r="I10" i="10"/>
  <c r="H10" i="10"/>
  <c r="G10" i="10"/>
  <c r="E10" i="10"/>
  <c r="D10" i="10"/>
  <c r="P9" i="10"/>
  <c r="L9" i="10"/>
  <c r="K9" i="10"/>
  <c r="J9" i="10"/>
  <c r="H9" i="10"/>
  <c r="G9" i="10"/>
  <c r="E9" i="10"/>
  <c r="D9" i="10"/>
  <c r="P8" i="10"/>
  <c r="L8" i="10"/>
  <c r="K8" i="10"/>
  <c r="J8" i="10"/>
  <c r="I8" i="10"/>
  <c r="H8" i="10"/>
  <c r="G8" i="10"/>
  <c r="E8" i="10"/>
  <c r="D8" i="10"/>
  <c r="P7" i="10"/>
  <c r="L7" i="10"/>
  <c r="K7" i="10"/>
  <c r="J7" i="10"/>
  <c r="H7" i="10"/>
  <c r="E7" i="10"/>
  <c r="D7" i="10"/>
  <c r="P10" i="11"/>
  <c r="L10" i="11"/>
  <c r="K10" i="11"/>
  <c r="J10" i="11"/>
  <c r="I10" i="11"/>
  <c r="H10" i="11"/>
  <c r="G10" i="11"/>
  <c r="F10" i="11"/>
  <c r="E10" i="11"/>
  <c r="D10" i="11"/>
  <c r="P9" i="11"/>
  <c r="L9" i="11"/>
  <c r="K9" i="11"/>
  <c r="J9" i="11"/>
  <c r="I9" i="11"/>
  <c r="H9" i="11"/>
  <c r="G9" i="11"/>
  <c r="F9" i="11"/>
  <c r="E9" i="11"/>
  <c r="D9" i="11"/>
  <c r="P8" i="11"/>
  <c r="L8" i="11"/>
  <c r="K8" i="11"/>
  <c r="J8" i="11"/>
  <c r="I8" i="11"/>
  <c r="H8" i="11"/>
  <c r="G8" i="11"/>
  <c r="F8" i="11"/>
  <c r="E8" i="11"/>
  <c r="D8" i="11"/>
  <c r="P7" i="11"/>
  <c r="L7" i="11"/>
  <c r="K7" i="11"/>
  <c r="J7" i="11"/>
  <c r="I7" i="11"/>
  <c r="H7" i="11"/>
  <c r="G7" i="11"/>
  <c r="F7" i="11"/>
  <c r="E7" i="11"/>
  <c r="D7" i="11"/>
  <c r="P10" i="12"/>
  <c r="L10" i="12"/>
  <c r="K10" i="12"/>
  <c r="J10" i="12"/>
  <c r="I10" i="12"/>
  <c r="H10" i="12"/>
  <c r="G10" i="12"/>
  <c r="F10" i="12"/>
  <c r="E10" i="12"/>
  <c r="D10" i="12"/>
  <c r="P9" i="12"/>
  <c r="L9" i="12"/>
  <c r="K9" i="12"/>
  <c r="J9" i="12"/>
  <c r="I9" i="12"/>
  <c r="H9" i="12"/>
  <c r="G9" i="12"/>
  <c r="F9" i="12"/>
  <c r="E9" i="12"/>
  <c r="D9" i="12"/>
  <c r="P8" i="12"/>
  <c r="L8" i="12"/>
  <c r="K8" i="12"/>
  <c r="J8" i="12"/>
  <c r="I8" i="12"/>
  <c r="H8" i="12"/>
  <c r="G8" i="12"/>
  <c r="F8" i="12"/>
  <c r="E8" i="12"/>
  <c r="D8" i="12"/>
  <c r="P7" i="12"/>
  <c r="L7" i="12"/>
  <c r="K7" i="12"/>
  <c r="J7" i="12"/>
  <c r="I7" i="12"/>
  <c r="H7" i="12"/>
  <c r="G7" i="12"/>
  <c r="F7" i="12"/>
  <c r="E7" i="12"/>
  <c r="D7" i="12"/>
  <c r="P10" i="5"/>
  <c r="L10" i="5"/>
  <c r="K10" i="5"/>
  <c r="J10" i="5"/>
  <c r="I10" i="5"/>
  <c r="H10" i="5"/>
  <c r="G10" i="5"/>
  <c r="F10" i="5"/>
  <c r="E10" i="5"/>
  <c r="D10" i="5"/>
  <c r="P9" i="5"/>
  <c r="L9" i="5"/>
  <c r="K9" i="5"/>
  <c r="J9" i="5"/>
  <c r="I9" i="5"/>
  <c r="H9" i="5"/>
  <c r="G9" i="5"/>
  <c r="F9" i="5"/>
  <c r="E9" i="5"/>
  <c r="D9" i="5"/>
  <c r="P8" i="5"/>
  <c r="L8" i="5"/>
  <c r="K8" i="5"/>
  <c r="J8" i="5"/>
  <c r="I8" i="5"/>
  <c r="H8" i="5"/>
  <c r="G8" i="5"/>
  <c r="F8" i="5"/>
  <c r="E8" i="5"/>
  <c r="D8" i="5"/>
  <c r="P7" i="5"/>
  <c r="L7" i="5"/>
  <c r="K7" i="5"/>
  <c r="J7" i="5"/>
  <c r="I7" i="5"/>
  <c r="H7" i="5"/>
  <c r="G7" i="5"/>
  <c r="F7" i="5"/>
  <c r="E7" i="5"/>
  <c r="D7" i="5"/>
  <c r="P10" i="13"/>
  <c r="L10" i="13"/>
  <c r="K10" i="13"/>
  <c r="J10" i="13"/>
  <c r="I10" i="13"/>
  <c r="H10" i="13"/>
  <c r="G10" i="13"/>
  <c r="F10" i="13"/>
  <c r="E10" i="13"/>
  <c r="D10" i="13"/>
  <c r="P9" i="13"/>
  <c r="L9" i="13"/>
  <c r="K9" i="13"/>
  <c r="J9" i="13"/>
  <c r="I9" i="13"/>
  <c r="H9" i="13"/>
  <c r="G9" i="13"/>
  <c r="F9" i="13"/>
  <c r="E9" i="13"/>
  <c r="D9" i="13"/>
  <c r="P8" i="13"/>
  <c r="L8" i="13"/>
  <c r="K8" i="13"/>
  <c r="J8" i="13"/>
  <c r="I8" i="13"/>
  <c r="H8" i="13"/>
  <c r="G8" i="13"/>
  <c r="F8" i="13"/>
  <c r="E8" i="13"/>
  <c r="D8" i="13"/>
  <c r="P7" i="13"/>
  <c r="L7" i="13"/>
  <c r="K7" i="13"/>
  <c r="J7" i="13"/>
  <c r="I7" i="13"/>
  <c r="H7" i="13"/>
  <c r="G7" i="13"/>
  <c r="F7" i="13"/>
  <c r="E7" i="13"/>
  <c r="D7" i="13"/>
  <c r="P10" i="7"/>
  <c r="L10" i="7"/>
  <c r="K10" i="7"/>
  <c r="J10" i="7"/>
  <c r="I10" i="7"/>
  <c r="H10" i="7"/>
  <c r="G10" i="7"/>
  <c r="F10" i="7"/>
  <c r="E10" i="7"/>
  <c r="D10" i="7"/>
  <c r="P9" i="7"/>
  <c r="L9" i="7"/>
  <c r="K9" i="7"/>
  <c r="J9" i="7"/>
  <c r="I9" i="7"/>
  <c r="H9" i="7"/>
  <c r="G9" i="7"/>
  <c r="F9" i="7"/>
  <c r="E9" i="7"/>
  <c r="D9" i="7"/>
  <c r="P8" i="7"/>
  <c r="L8" i="7"/>
  <c r="K8" i="7"/>
  <c r="J8" i="7"/>
  <c r="I8" i="7"/>
  <c r="H8" i="7"/>
  <c r="G8" i="7"/>
  <c r="F8" i="7"/>
  <c r="E8" i="7"/>
  <c r="D8" i="7"/>
  <c r="P7" i="7"/>
  <c r="L7" i="7"/>
  <c r="K7" i="7"/>
  <c r="J7" i="7"/>
  <c r="I7" i="7"/>
  <c r="H7" i="7"/>
  <c r="G7" i="7"/>
  <c r="F7" i="7"/>
  <c r="E7" i="7"/>
  <c r="D7" i="7"/>
  <c r="P10" i="8"/>
  <c r="L10" i="8"/>
  <c r="K10" i="8"/>
  <c r="J10" i="8"/>
  <c r="I10" i="8"/>
  <c r="H10" i="8"/>
  <c r="G10" i="8"/>
  <c r="F10" i="8"/>
  <c r="E10" i="8"/>
  <c r="D10" i="8"/>
  <c r="P9" i="8"/>
  <c r="L9" i="8"/>
  <c r="K9" i="8"/>
  <c r="J9" i="8"/>
  <c r="I9" i="8"/>
  <c r="H9" i="8"/>
  <c r="G9" i="8"/>
  <c r="F9" i="8"/>
  <c r="E9" i="8"/>
  <c r="D9" i="8"/>
  <c r="P8" i="8"/>
  <c r="L8" i="8"/>
  <c r="K8" i="8"/>
  <c r="J8" i="8"/>
  <c r="I8" i="8"/>
  <c r="H8" i="8"/>
  <c r="G8" i="8"/>
  <c r="F8" i="8"/>
  <c r="E8" i="8"/>
  <c r="D8" i="8"/>
  <c r="P7" i="8"/>
  <c r="L7" i="8"/>
  <c r="K7" i="8"/>
  <c r="J7" i="8"/>
  <c r="I7" i="8"/>
  <c r="H7" i="8"/>
  <c r="G7" i="8"/>
  <c r="F7" i="8"/>
  <c r="E7" i="8"/>
  <c r="D7" i="8"/>
  <c r="P10" i="9"/>
  <c r="L10" i="9"/>
  <c r="K10" i="9"/>
  <c r="J10" i="9"/>
  <c r="I10" i="9"/>
  <c r="H10" i="9"/>
  <c r="G10" i="9"/>
  <c r="F10" i="9"/>
  <c r="E10" i="9"/>
  <c r="D10" i="9"/>
  <c r="P9" i="9"/>
  <c r="L9" i="9"/>
  <c r="K9" i="9"/>
  <c r="J9" i="9"/>
  <c r="I9" i="9"/>
  <c r="H9" i="9"/>
  <c r="G9" i="9"/>
  <c r="F9" i="9"/>
  <c r="E9" i="9"/>
  <c r="D9" i="9"/>
  <c r="P8" i="9"/>
  <c r="L8" i="9"/>
  <c r="K8" i="9"/>
  <c r="J8" i="9"/>
  <c r="I8" i="9"/>
  <c r="H8" i="9"/>
  <c r="G8" i="9"/>
  <c r="F8" i="9"/>
  <c r="E8" i="9"/>
  <c r="D8" i="9"/>
  <c r="P7" i="9"/>
  <c r="L7" i="9"/>
  <c r="K7" i="9"/>
  <c r="J7" i="9"/>
  <c r="I7" i="9"/>
  <c r="H7" i="9"/>
  <c r="G7" i="9"/>
  <c r="F7" i="9"/>
  <c r="E7" i="9"/>
  <c r="D7" i="9"/>
  <c r="P10" i="4"/>
  <c r="L10" i="4"/>
  <c r="K10" i="4"/>
  <c r="J10" i="4"/>
  <c r="I10" i="4"/>
  <c r="H10" i="4"/>
  <c r="G10" i="4"/>
  <c r="F10" i="4"/>
  <c r="E10" i="4"/>
  <c r="D10" i="4"/>
  <c r="P9" i="4"/>
  <c r="L9" i="4"/>
  <c r="K9" i="4"/>
  <c r="J9" i="4"/>
  <c r="I9" i="4"/>
  <c r="H9" i="4"/>
  <c r="G9" i="4"/>
  <c r="F9" i="4"/>
  <c r="E9" i="4"/>
  <c r="D9" i="4"/>
  <c r="P8" i="4"/>
  <c r="L8" i="4"/>
  <c r="K8" i="4"/>
  <c r="J8" i="4"/>
  <c r="I8" i="4"/>
  <c r="H8" i="4"/>
  <c r="G8" i="4"/>
  <c r="F8" i="4"/>
  <c r="E8" i="4"/>
  <c r="D8" i="4"/>
  <c r="P7" i="4"/>
  <c r="L7" i="4"/>
  <c r="K7" i="4"/>
  <c r="J7" i="4"/>
  <c r="I7" i="4"/>
  <c r="H7" i="4"/>
  <c r="G7" i="4"/>
  <c r="F7" i="4"/>
  <c r="E7" i="4"/>
  <c r="D7" i="4"/>
  <c r="P10" i="3"/>
  <c r="O10" i="3"/>
  <c r="N10" i="3"/>
  <c r="L10" i="3"/>
  <c r="K10" i="3"/>
  <c r="J10" i="3"/>
  <c r="I10" i="3"/>
  <c r="H10" i="3"/>
  <c r="G10" i="3"/>
  <c r="F10" i="3"/>
  <c r="E10" i="3"/>
  <c r="P9" i="3"/>
  <c r="O9" i="3"/>
  <c r="N9" i="3"/>
  <c r="L9" i="3"/>
  <c r="K9" i="3"/>
  <c r="J9" i="3"/>
  <c r="I9" i="3"/>
  <c r="H9" i="3"/>
  <c r="G9" i="3"/>
  <c r="F9" i="3"/>
  <c r="E9" i="3"/>
  <c r="P8" i="3"/>
  <c r="O8" i="3"/>
  <c r="N8" i="3"/>
  <c r="L8" i="3"/>
  <c r="K8" i="3"/>
  <c r="J8" i="3"/>
  <c r="I8" i="3"/>
  <c r="H8" i="3"/>
  <c r="G8" i="3"/>
  <c r="F8" i="3"/>
  <c r="E8" i="3"/>
  <c r="P7" i="3"/>
  <c r="O7" i="3"/>
  <c r="N7" i="3"/>
  <c r="L7" i="3"/>
  <c r="K7" i="3"/>
  <c r="J7" i="3"/>
  <c r="I7" i="3"/>
  <c r="H7" i="3"/>
  <c r="G7" i="3"/>
  <c r="F7" i="3"/>
  <c r="E7" i="3"/>
  <c r="P10" i="2"/>
  <c r="L10" i="2"/>
  <c r="K10" i="2"/>
  <c r="J10" i="2"/>
  <c r="I10" i="2"/>
  <c r="H10" i="2"/>
  <c r="G10" i="2"/>
  <c r="F10" i="2"/>
  <c r="E10" i="2"/>
  <c r="P9" i="2"/>
  <c r="L9" i="2"/>
  <c r="K9" i="2"/>
  <c r="J9" i="2"/>
  <c r="I9" i="2"/>
  <c r="H9" i="2"/>
  <c r="G9" i="2"/>
  <c r="F9" i="2"/>
  <c r="E9" i="2"/>
  <c r="P8" i="2"/>
  <c r="L8" i="2"/>
  <c r="K8" i="2"/>
  <c r="J8" i="2"/>
  <c r="I8" i="2"/>
  <c r="H8" i="2"/>
  <c r="G8" i="2"/>
  <c r="F8" i="2"/>
  <c r="E8" i="2"/>
  <c r="P7" i="2"/>
  <c r="L7" i="2"/>
  <c r="K7" i="2"/>
  <c r="J7" i="2"/>
  <c r="I7" i="2"/>
  <c r="H7" i="2"/>
  <c r="G7" i="2"/>
  <c r="F7" i="2"/>
  <c r="E7" i="2"/>
  <c r="P56" i="1"/>
  <c r="O56" i="1"/>
  <c r="N56" i="1"/>
  <c r="L56" i="1"/>
  <c r="K56" i="1"/>
  <c r="J56" i="1"/>
  <c r="I56" i="1"/>
  <c r="H56" i="1"/>
  <c r="G56" i="1"/>
  <c r="F56" i="1"/>
  <c r="E56" i="1"/>
  <c r="D56" i="1"/>
  <c r="P55" i="1"/>
  <c r="O55" i="1"/>
  <c r="N55" i="1"/>
  <c r="L55" i="1"/>
  <c r="K55" i="1"/>
  <c r="J55" i="1"/>
  <c r="I55" i="1"/>
  <c r="H55" i="1"/>
  <c r="G55" i="1"/>
  <c r="F55" i="1"/>
  <c r="E55" i="1"/>
  <c r="D55" i="1"/>
  <c r="P54" i="1"/>
  <c r="O54" i="1"/>
  <c r="N54" i="1"/>
  <c r="L54" i="1"/>
  <c r="K54" i="1"/>
  <c r="J54" i="1"/>
  <c r="I54" i="1"/>
  <c r="H54" i="1"/>
  <c r="G54" i="1"/>
  <c r="F54" i="1"/>
  <c r="E54" i="1"/>
  <c r="D54" i="1"/>
  <c r="P53" i="1"/>
  <c r="O53" i="1"/>
  <c r="N53" i="1"/>
  <c r="L53" i="1"/>
  <c r="K53" i="1"/>
  <c r="J53" i="1"/>
  <c r="I53" i="1"/>
  <c r="H53" i="1"/>
  <c r="G53" i="1"/>
  <c r="F53" i="1"/>
  <c r="E53" i="1"/>
  <c r="D53" i="1"/>
  <c r="C56" i="1"/>
  <c r="C55" i="1"/>
  <c r="C54" i="1"/>
  <c r="C53" i="1"/>
  <c r="Q42" i="19"/>
  <c r="Q12" i="19"/>
  <c r="Q35" i="19"/>
  <c r="Q33" i="19"/>
  <c r="Q31" i="19"/>
  <c r="Q29" i="19"/>
  <c r="Q27" i="19"/>
  <c r="Q25" i="19"/>
  <c r="O37" i="10"/>
  <c r="O40" i="10"/>
  <c r="O37" i="11"/>
  <c r="O40" i="11"/>
  <c r="O37" i="12"/>
  <c r="O40" i="12"/>
  <c r="O37" i="5"/>
  <c r="O40" i="5"/>
  <c r="O37" i="13"/>
  <c r="O40" i="13"/>
  <c r="B3" i="18"/>
  <c r="O32" i="17"/>
  <c r="O33" i="17"/>
  <c r="O34" i="17"/>
  <c r="O35" i="17"/>
  <c r="O36" i="17"/>
  <c r="O37" i="17"/>
  <c r="O38" i="17"/>
  <c r="O39" i="17"/>
  <c r="O40" i="17"/>
  <c r="O41" i="17"/>
  <c r="O42" i="17"/>
  <c r="O4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37" i="8"/>
  <c r="O40" i="8"/>
  <c r="P37" i="1"/>
  <c r="P40" i="1"/>
  <c r="P37" i="2"/>
  <c r="P40" i="2"/>
  <c r="P37" i="8"/>
  <c r="P40" i="8"/>
  <c r="O37" i="7"/>
  <c r="O40" i="7"/>
  <c r="O37" i="4"/>
  <c r="O40" i="4"/>
  <c r="O37" i="3"/>
  <c r="O40" i="3"/>
  <c r="O37" i="2"/>
  <c r="O40" i="2"/>
  <c r="O37" i="9"/>
  <c r="O40" i="9"/>
  <c r="O37" i="1"/>
  <c r="O40" i="1"/>
  <c r="P45" i="1"/>
  <c r="K37" i="1"/>
  <c r="K40" i="1"/>
  <c r="L37" i="1"/>
  <c r="L40" i="1"/>
  <c r="J37" i="1"/>
  <c r="J40" i="1"/>
  <c r="E37" i="2"/>
  <c r="E40" i="2"/>
  <c r="K37" i="2"/>
  <c r="K40" i="2"/>
  <c r="D37" i="2"/>
  <c r="D40" i="2"/>
  <c r="G37" i="2"/>
  <c r="G40" i="2"/>
  <c r="J37" i="2"/>
  <c r="J40" i="2"/>
  <c r="C37" i="3"/>
  <c r="C40" i="3"/>
  <c r="E37" i="3"/>
  <c r="E40" i="3"/>
  <c r="J37" i="3"/>
  <c r="J40" i="3"/>
  <c r="C37" i="4"/>
  <c r="C40" i="4"/>
  <c r="E37" i="4"/>
  <c r="E40" i="4"/>
  <c r="I37" i="4"/>
  <c r="I40" i="4"/>
  <c r="D37" i="4"/>
  <c r="D40" i="4"/>
  <c r="G37" i="4"/>
  <c r="G40" i="4"/>
  <c r="J37" i="4"/>
  <c r="J40" i="4"/>
  <c r="K37" i="9"/>
  <c r="K40" i="9"/>
  <c r="E37" i="8"/>
  <c r="E40" i="8"/>
  <c r="D37" i="8"/>
  <c r="D40" i="8"/>
  <c r="G37" i="8"/>
  <c r="G40" i="8"/>
  <c r="F37" i="7"/>
  <c r="F40" i="7"/>
  <c r="G37" i="7"/>
  <c r="G40" i="7"/>
  <c r="K37" i="13"/>
  <c r="K40" i="13"/>
  <c r="K37" i="5"/>
  <c r="K40" i="5"/>
  <c r="C37" i="12"/>
  <c r="C40" i="12"/>
  <c r="I37" i="12"/>
  <c r="I40" i="12"/>
  <c r="K37" i="12"/>
  <c r="K40" i="12"/>
  <c r="K37" i="11"/>
  <c r="K40" i="11"/>
  <c r="Q25" i="3"/>
  <c r="Q25" i="12"/>
  <c r="Q25" i="1"/>
  <c r="Q25" i="8"/>
  <c r="Q25" i="11"/>
  <c r="Q25" i="2"/>
  <c r="Q25" i="4"/>
  <c r="Q27" i="1"/>
  <c r="Q27" i="2"/>
  <c r="C37" i="1"/>
  <c r="C40" i="1"/>
  <c r="C37" i="13"/>
  <c r="C40" i="13"/>
  <c r="K37" i="4"/>
  <c r="K40" i="4"/>
  <c r="K37" i="7"/>
  <c r="K40" i="7"/>
  <c r="I37" i="1"/>
  <c r="I40" i="1"/>
  <c r="I37" i="2"/>
  <c r="I40" i="2"/>
  <c r="I37" i="3"/>
  <c r="I40" i="3"/>
  <c r="I37" i="9"/>
  <c r="I40" i="9"/>
  <c r="I37" i="8"/>
  <c r="I40" i="8"/>
  <c r="I37" i="7"/>
  <c r="I40" i="7"/>
  <c r="I37" i="13"/>
  <c r="I40" i="13"/>
  <c r="I37" i="11"/>
  <c r="I40" i="11"/>
  <c r="D37" i="1"/>
  <c r="D40" i="1"/>
  <c r="D37" i="9"/>
  <c r="D40" i="9"/>
  <c r="D37" i="7"/>
  <c r="D40" i="7"/>
  <c r="D37" i="13"/>
  <c r="D40" i="13"/>
  <c r="D37" i="5"/>
  <c r="D40" i="5"/>
  <c r="D37" i="12"/>
  <c r="D40" i="12"/>
  <c r="D37" i="11"/>
  <c r="D40" i="11"/>
  <c r="E37" i="1"/>
  <c r="E40" i="1"/>
  <c r="E37" i="9"/>
  <c r="E40" i="9"/>
  <c r="E37" i="7"/>
  <c r="E40" i="7"/>
  <c r="E37" i="13"/>
  <c r="E40" i="13"/>
  <c r="E37" i="5"/>
  <c r="E40" i="5"/>
  <c r="E37" i="11"/>
  <c r="E40" i="11"/>
  <c r="F37" i="1"/>
  <c r="F40" i="1"/>
  <c r="F37" i="2"/>
  <c r="F40" i="2"/>
  <c r="F37" i="4"/>
  <c r="F40" i="4"/>
  <c r="F37" i="9"/>
  <c r="F40" i="9"/>
  <c r="F37" i="8"/>
  <c r="F40" i="8"/>
  <c r="F37" i="11"/>
  <c r="F40" i="11"/>
  <c r="G37" i="1"/>
  <c r="G40" i="1"/>
  <c r="G37" i="3"/>
  <c r="G40" i="3"/>
  <c r="G37" i="9"/>
  <c r="G40" i="9"/>
  <c r="G37" i="11"/>
  <c r="G40" i="11"/>
  <c r="H37" i="1"/>
  <c r="H40" i="1"/>
  <c r="H37" i="2"/>
  <c r="H40" i="2"/>
  <c r="H37" i="3"/>
  <c r="H40" i="3"/>
  <c r="H37" i="4"/>
  <c r="H40" i="4"/>
  <c r="H37" i="9"/>
  <c r="H40" i="9"/>
  <c r="H37" i="8"/>
  <c r="H40" i="8"/>
  <c r="H37" i="7"/>
  <c r="H40" i="7"/>
  <c r="H37" i="13"/>
  <c r="H40" i="13"/>
  <c r="H37" i="5"/>
  <c r="H40" i="5"/>
  <c r="H37" i="11"/>
  <c r="H40" i="11"/>
  <c r="J37" i="7"/>
  <c r="J40" i="7"/>
  <c r="J37" i="13"/>
  <c r="J40" i="13"/>
  <c r="J37" i="5"/>
  <c r="J40" i="5"/>
  <c r="J37" i="12"/>
  <c r="J40" i="12"/>
  <c r="J37" i="11"/>
  <c r="J40" i="11"/>
  <c r="L37" i="3"/>
  <c r="L40" i="3"/>
  <c r="L37" i="9"/>
  <c r="L40" i="9"/>
  <c r="L37" i="7"/>
  <c r="L40" i="7"/>
  <c r="L37" i="13"/>
  <c r="L40" i="13"/>
  <c r="L37" i="5"/>
  <c r="L40" i="5"/>
  <c r="L37" i="12"/>
  <c r="L40" i="12"/>
  <c r="L37" i="11"/>
  <c r="L40" i="11"/>
  <c r="M37" i="1"/>
  <c r="M40" i="1"/>
  <c r="M37" i="2"/>
  <c r="M40" i="2"/>
  <c r="M37" i="4"/>
  <c r="M40" i="4"/>
  <c r="M37" i="9"/>
  <c r="M40" i="9"/>
  <c r="M37" i="8"/>
  <c r="M40" i="8"/>
  <c r="M37" i="7"/>
  <c r="M40" i="7"/>
  <c r="M37" i="13"/>
  <c r="M40" i="13"/>
  <c r="M37" i="5"/>
  <c r="M40" i="5"/>
  <c r="M37" i="12"/>
  <c r="M40" i="12"/>
  <c r="M37" i="11"/>
  <c r="M40" i="11"/>
  <c r="N37" i="1"/>
  <c r="N40" i="1"/>
  <c r="N37" i="3"/>
  <c r="N40" i="3"/>
  <c r="N37" i="9"/>
  <c r="N40" i="9"/>
  <c r="N37" i="8"/>
  <c r="N40" i="8"/>
  <c r="N37" i="7"/>
  <c r="N40" i="7"/>
  <c r="N37" i="13"/>
  <c r="N40" i="13"/>
  <c r="N37" i="5"/>
  <c r="N40" i="5"/>
  <c r="N37" i="12"/>
  <c r="N40" i="12"/>
  <c r="N37" i="11"/>
  <c r="N40" i="11"/>
  <c r="P37" i="3"/>
  <c r="P40" i="3"/>
  <c r="P37" i="4"/>
  <c r="P40" i="4"/>
  <c r="P37" i="9"/>
  <c r="P40" i="9"/>
  <c r="P37" i="7"/>
  <c r="P40" i="7"/>
  <c r="P37" i="13"/>
  <c r="P40" i="13"/>
  <c r="P37" i="12"/>
  <c r="P40" i="12"/>
  <c r="P37" i="11"/>
  <c r="P40" i="11"/>
  <c r="I37" i="10"/>
  <c r="I40" i="10"/>
  <c r="D37" i="10"/>
  <c r="D40" i="10"/>
  <c r="E37" i="10"/>
  <c r="E40" i="10"/>
  <c r="F37" i="10"/>
  <c r="F40" i="10"/>
  <c r="G37" i="10"/>
  <c r="G40" i="10"/>
  <c r="H37" i="10"/>
  <c r="H40" i="10"/>
  <c r="M37" i="10"/>
  <c r="M40" i="10"/>
  <c r="N37" i="10"/>
  <c r="N40" i="10"/>
  <c r="P37" i="10"/>
  <c r="P40" i="10"/>
  <c r="Y17" i="18"/>
  <c r="D28" i="16"/>
  <c r="E28" i="16"/>
  <c r="F28" i="16"/>
  <c r="G28" i="16"/>
  <c r="H28" i="16"/>
  <c r="I28" i="16"/>
  <c r="J28" i="16"/>
  <c r="K28" i="16"/>
  <c r="L28" i="16"/>
  <c r="M28" i="16"/>
  <c r="N28" i="16"/>
  <c r="Q25" i="7"/>
  <c r="Q25" i="13"/>
  <c r="Q25" i="5"/>
  <c r="Q25" i="9"/>
  <c r="Q25" i="10"/>
  <c r="D30" i="16"/>
  <c r="E30" i="16"/>
  <c r="F30" i="16"/>
  <c r="G30" i="16"/>
  <c r="H30" i="16"/>
  <c r="I30" i="16"/>
  <c r="J30" i="16"/>
  <c r="K30" i="16"/>
  <c r="L30" i="16"/>
  <c r="M30" i="16"/>
  <c r="N30" i="16"/>
  <c r="Q27" i="9"/>
  <c r="Q27" i="12"/>
  <c r="Q27" i="3"/>
  <c r="Q27" i="4"/>
  <c r="Q27" i="8"/>
  <c r="Q27" i="7"/>
  <c r="Q27" i="13"/>
  <c r="Q27" i="5"/>
  <c r="Q27" i="11"/>
  <c r="Q27" i="10"/>
  <c r="D32" i="16"/>
  <c r="E32" i="16"/>
  <c r="F32" i="16"/>
  <c r="G32" i="16"/>
  <c r="H32" i="16"/>
  <c r="I32" i="16"/>
  <c r="J32" i="16"/>
  <c r="K32" i="16"/>
  <c r="L32" i="16"/>
  <c r="M32" i="16"/>
  <c r="N32" i="16"/>
  <c r="Q29" i="13"/>
  <c r="Q29" i="2"/>
  <c r="Q29" i="9"/>
  <c r="Q29" i="12"/>
  <c r="Q29" i="11"/>
  <c r="Q29" i="3"/>
  <c r="Q29" i="4"/>
  <c r="Q29" i="1"/>
  <c r="Q29" i="8"/>
  <c r="Q29" i="7"/>
  <c r="Q29" i="5"/>
  <c r="Q29" i="10"/>
  <c r="D34" i="16"/>
  <c r="E34" i="16"/>
  <c r="F34" i="16"/>
  <c r="G34" i="16"/>
  <c r="H34" i="16"/>
  <c r="I34" i="16"/>
  <c r="J34" i="16"/>
  <c r="K34" i="16"/>
  <c r="L34" i="16"/>
  <c r="M34" i="16"/>
  <c r="N34" i="16"/>
  <c r="Q31" i="1"/>
  <c r="Q31" i="2"/>
  <c r="Q31" i="3"/>
  <c r="Q31" i="4"/>
  <c r="Q31" i="9"/>
  <c r="Q31" i="8"/>
  <c r="Q31" i="7"/>
  <c r="Q31" i="13"/>
  <c r="Q31" i="5"/>
  <c r="Q31" i="12"/>
  <c r="Q31" i="11"/>
  <c r="Q31" i="10"/>
  <c r="D36" i="16"/>
  <c r="E36" i="16"/>
  <c r="F36" i="16"/>
  <c r="G36" i="16"/>
  <c r="H36" i="16"/>
  <c r="I36" i="16"/>
  <c r="J36" i="16"/>
  <c r="K36" i="16"/>
  <c r="L36" i="16"/>
  <c r="M36" i="16"/>
  <c r="N36" i="16"/>
  <c r="Q33" i="9"/>
  <c r="Q33" i="8"/>
  <c r="Q33" i="7"/>
  <c r="Q33" i="13"/>
  <c r="Q33" i="1"/>
  <c r="Q33" i="2"/>
  <c r="Q33" i="12"/>
  <c r="Q33" i="3"/>
  <c r="Q33" i="5"/>
  <c r="Q33" i="11"/>
  <c r="Q33" i="10"/>
  <c r="Q33" i="4"/>
  <c r="D38" i="16"/>
  <c r="E38" i="16"/>
  <c r="F38" i="16"/>
  <c r="G38" i="16"/>
  <c r="H38" i="16"/>
  <c r="I38" i="16"/>
  <c r="J38" i="16"/>
  <c r="K38" i="16"/>
  <c r="L38" i="16"/>
  <c r="M38" i="16"/>
  <c r="N38" i="16"/>
  <c r="Q35" i="9"/>
  <c r="Q35" i="11"/>
  <c r="Q35" i="2"/>
  <c r="Q35" i="3"/>
  <c r="Q35" i="4"/>
  <c r="Q35" i="8"/>
  <c r="Q35" i="7"/>
  <c r="Q35" i="13"/>
  <c r="Q35" i="5"/>
  <c r="Q35" i="12"/>
  <c r="Q35" i="10"/>
  <c r="C38" i="16"/>
  <c r="C36" i="16"/>
  <c r="C34" i="16"/>
  <c r="C32" i="16"/>
  <c r="C30" i="16"/>
  <c r="C28" i="16"/>
  <c r="C4" i="4"/>
  <c r="C10" i="4"/>
  <c r="C9" i="4"/>
  <c r="C8" i="4"/>
  <c r="C7" i="4"/>
  <c r="M4" i="4"/>
  <c r="C4" i="13"/>
  <c r="C10" i="13"/>
  <c r="C9" i="13"/>
  <c r="C8" i="13"/>
  <c r="C7" i="13"/>
  <c r="M4" i="13"/>
  <c r="C4" i="10"/>
  <c r="C10" i="10"/>
  <c r="C9" i="10"/>
  <c r="C8" i="10"/>
  <c r="C7" i="10"/>
  <c r="M4" i="10"/>
  <c r="N46" i="2"/>
  <c r="N45" i="2"/>
  <c r="N44" i="2"/>
  <c r="C4" i="2"/>
  <c r="D10" i="2"/>
  <c r="C10" i="2"/>
  <c r="D9" i="2"/>
  <c r="C9" i="2"/>
  <c r="D8" i="2"/>
  <c r="C8" i="2"/>
  <c r="D7" i="2"/>
  <c r="C7" i="2"/>
  <c r="M4" i="2"/>
  <c r="M4" i="1"/>
  <c r="C4" i="7"/>
  <c r="C10" i="7"/>
  <c r="C9" i="7"/>
  <c r="C8" i="7"/>
  <c r="C7" i="7"/>
  <c r="M4" i="7"/>
  <c r="C4" i="8"/>
  <c r="C10" i="8"/>
  <c r="C9" i="8"/>
  <c r="C8" i="8"/>
  <c r="C7" i="8"/>
  <c r="M4" i="8"/>
  <c r="C4" i="3"/>
  <c r="D10" i="3"/>
  <c r="C10" i="3"/>
  <c r="D9" i="3"/>
  <c r="C9" i="3"/>
  <c r="D8" i="3"/>
  <c r="C8" i="3"/>
  <c r="D7" i="3"/>
  <c r="C7" i="3"/>
  <c r="M4" i="3"/>
  <c r="C4" i="9"/>
  <c r="C10" i="9"/>
  <c r="C9" i="9"/>
  <c r="C8" i="9"/>
  <c r="C7" i="9"/>
  <c r="M4" i="9"/>
  <c r="C4" i="11"/>
  <c r="C10" i="11"/>
  <c r="C9" i="11"/>
  <c r="C8" i="11"/>
  <c r="C7" i="11"/>
  <c r="M4" i="11"/>
  <c r="C4" i="12"/>
  <c r="C10" i="12"/>
  <c r="C9" i="12"/>
  <c r="C8" i="12"/>
  <c r="C7" i="12"/>
  <c r="M4" i="12"/>
  <c r="C4" i="5"/>
  <c r="C10" i="5"/>
  <c r="C9" i="5"/>
  <c r="C8" i="5"/>
  <c r="C7" i="5"/>
  <c r="M4" i="5"/>
  <c r="P43" i="17"/>
  <c r="N43" i="17"/>
  <c r="M43" i="17"/>
  <c r="L43" i="17"/>
  <c r="K43" i="17"/>
  <c r="J43" i="17"/>
  <c r="I43" i="17"/>
  <c r="H43" i="17"/>
  <c r="G43" i="17"/>
  <c r="F43" i="17"/>
  <c r="E43" i="17"/>
  <c r="D43" i="17"/>
  <c r="P42" i="17"/>
  <c r="N42" i="17"/>
  <c r="M42" i="17"/>
  <c r="L42" i="17"/>
  <c r="K42" i="17"/>
  <c r="J42" i="17"/>
  <c r="I42" i="17"/>
  <c r="H42" i="17"/>
  <c r="G42" i="17"/>
  <c r="F42" i="17"/>
  <c r="E42" i="17"/>
  <c r="D42" i="17"/>
  <c r="P41" i="17"/>
  <c r="N41" i="17"/>
  <c r="M41" i="17"/>
  <c r="L41" i="17"/>
  <c r="K41" i="17"/>
  <c r="J41" i="17"/>
  <c r="I41" i="17"/>
  <c r="H41" i="17"/>
  <c r="G41" i="17"/>
  <c r="F41" i="17"/>
  <c r="E41" i="17"/>
  <c r="D41" i="17"/>
  <c r="P40" i="17"/>
  <c r="N40" i="17"/>
  <c r="M40" i="17"/>
  <c r="L40" i="17"/>
  <c r="K40" i="17"/>
  <c r="J40" i="17"/>
  <c r="I40" i="17"/>
  <c r="H40" i="17"/>
  <c r="G40" i="17"/>
  <c r="F40" i="17"/>
  <c r="E40" i="17"/>
  <c r="D40" i="17"/>
  <c r="P39" i="17"/>
  <c r="N39" i="17"/>
  <c r="M39" i="17"/>
  <c r="L39" i="17"/>
  <c r="K39" i="17"/>
  <c r="J39" i="17"/>
  <c r="I39" i="17"/>
  <c r="H39" i="17"/>
  <c r="G39" i="17"/>
  <c r="F39" i="17"/>
  <c r="E39" i="17"/>
  <c r="D39" i="17"/>
  <c r="P38" i="17"/>
  <c r="N38" i="17"/>
  <c r="M38" i="17"/>
  <c r="L38" i="17"/>
  <c r="K38" i="17"/>
  <c r="J38" i="17"/>
  <c r="I38" i="17"/>
  <c r="H38" i="17"/>
  <c r="G38" i="17"/>
  <c r="F38" i="17"/>
  <c r="E38" i="17"/>
  <c r="D38" i="17"/>
  <c r="P37" i="17"/>
  <c r="N37" i="17"/>
  <c r="M37" i="17"/>
  <c r="L37" i="17"/>
  <c r="K37" i="17"/>
  <c r="J37" i="17"/>
  <c r="I37" i="17"/>
  <c r="H37" i="17"/>
  <c r="G37" i="17"/>
  <c r="F37" i="17"/>
  <c r="E37" i="17"/>
  <c r="D37" i="17"/>
  <c r="P36" i="17"/>
  <c r="N36" i="17"/>
  <c r="M36" i="17"/>
  <c r="L36" i="17"/>
  <c r="K36" i="17"/>
  <c r="J36" i="17"/>
  <c r="I36" i="17"/>
  <c r="H36" i="17"/>
  <c r="G36" i="17"/>
  <c r="F36" i="17"/>
  <c r="E36" i="17"/>
  <c r="D36" i="17"/>
  <c r="P35" i="17"/>
  <c r="N35" i="17"/>
  <c r="M35" i="17"/>
  <c r="L35" i="17"/>
  <c r="K35" i="17"/>
  <c r="J35" i="17"/>
  <c r="I35" i="17"/>
  <c r="H35" i="17"/>
  <c r="G35" i="17"/>
  <c r="F35" i="17"/>
  <c r="E35" i="17"/>
  <c r="D35" i="17"/>
  <c r="P34" i="17"/>
  <c r="N34" i="17"/>
  <c r="M34" i="17"/>
  <c r="L34" i="17"/>
  <c r="K34" i="17"/>
  <c r="J34" i="17"/>
  <c r="I34" i="17"/>
  <c r="H34" i="17"/>
  <c r="G34" i="17"/>
  <c r="F34" i="17"/>
  <c r="E34" i="17"/>
  <c r="D34" i="17"/>
  <c r="P33" i="17"/>
  <c r="N33" i="17"/>
  <c r="M33" i="17"/>
  <c r="L33" i="17"/>
  <c r="K33" i="17"/>
  <c r="J33" i="17"/>
  <c r="I33" i="17"/>
  <c r="H33" i="17"/>
  <c r="G33" i="17"/>
  <c r="F33" i="17"/>
  <c r="E33" i="17"/>
  <c r="D33" i="17"/>
  <c r="P32" i="17"/>
  <c r="P45" i="17"/>
  <c r="N32" i="17"/>
  <c r="M32" i="17"/>
  <c r="L32" i="17"/>
  <c r="K32" i="17"/>
  <c r="J32" i="17"/>
  <c r="I32" i="17"/>
  <c r="H32" i="17"/>
  <c r="G32" i="17"/>
  <c r="F32" i="17"/>
  <c r="E32" i="17"/>
  <c r="E45" i="17"/>
  <c r="D32" i="17"/>
  <c r="P25" i="17"/>
  <c r="N25" i="17"/>
  <c r="M25" i="17"/>
  <c r="L25" i="17"/>
  <c r="K25" i="17"/>
  <c r="J25" i="17"/>
  <c r="I25" i="17"/>
  <c r="H25" i="17"/>
  <c r="G25" i="17"/>
  <c r="F25" i="17"/>
  <c r="E25" i="17"/>
  <c r="D25" i="17"/>
  <c r="P24" i="17"/>
  <c r="N24" i="17"/>
  <c r="M24" i="17"/>
  <c r="L24" i="17"/>
  <c r="K24" i="17"/>
  <c r="J24" i="17"/>
  <c r="I24" i="17"/>
  <c r="H24" i="17"/>
  <c r="G24" i="17"/>
  <c r="F24" i="17"/>
  <c r="E24" i="17"/>
  <c r="D24" i="17"/>
  <c r="P23" i="17"/>
  <c r="N23" i="17"/>
  <c r="M23" i="17"/>
  <c r="L23" i="17"/>
  <c r="K23" i="17"/>
  <c r="J23" i="17"/>
  <c r="I23" i="17"/>
  <c r="H23" i="17"/>
  <c r="G23" i="17"/>
  <c r="F23" i="17"/>
  <c r="Q23" i="17"/>
  <c r="E23" i="17"/>
  <c r="D23" i="17"/>
  <c r="P22" i="17"/>
  <c r="N22" i="17"/>
  <c r="M22" i="17"/>
  <c r="L22" i="17"/>
  <c r="K22" i="17"/>
  <c r="J22" i="17"/>
  <c r="I22" i="17"/>
  <c r="H22" i="17"/>
  <c r="G22" i="17"/>
  <c r="F22" i="17"/>
  <c r="E22" i="17"/>
  <c r="D22" i="17"/>
  <c r="P21" i="17"/>
  <c r="N21" i="17"/>
  <c r="M21" i="17"/>
  <c r="L21" i="17"/>
  <c r="K21" i="17"/>
  <c r="J21" i="17"/>
  <c r="I21" i="17"/>
  <c r="H21" i="17"/>
  <c r="G21" i="17"/>
  <c r="F21" i="17"/>
  <c r="Q21" i="17"/>
  <c r="E21" i="17"/>
  <c r="D21" i="17"/>
  <c r="P20" i="17"/>
  <c r="N20" i="17"/>
  <c r="M20" i="17"/>
  <c r="L20" i="17"/>
  <c r="K20" i="17"/>
  <c r="J20" i="17"/>
  <c r="I20" i="17"/>
  <c r="H20" i="17"/>
  <c r="G20" i="17"/>
  <c r="F20" i="17"/>
  <c r="E20" i="17"/>
  <c r="D20" i="17"/>
  <c r="P19" i="17"/>
  <c r="N19" i="17"/>
  <c r="M19" i="17"/>
  <c r="L19" i="17"/>
  <c r="K19" i="17"/>
  <c r="J19" i="17"/>
  <c r="I19" i="17"/>
  <c r="H19" i="17"/>
  <c r="G19" i="17"/>
  <c r="F19" i="17"/>
  <c r="Q19" i="17"/>
  <c r="E19" i="17"/>
  <c r="D19" i="17"/>
  <c r="P18" i="17"/>
  <c r="N18" i="17"/>
  <c r="M18" i="17"/>
  <c r="L18" i="17"/>
  <c r="K18" i="17"/>
  <c r="J18" i="17"/>
  <c r="I18" i="17"/>
  <c r="H18" i="17"/>
  <c r="G18" i="17"/>
  <c r="F18" i="17"/>
  <c r="E18" i="17"/>
  <c r="D18" i="17"/>
  <c r="P17" i="17"/>
  <c r="N17" i="17"/>
  <c r="M17" i="17"/>
  <c r="L17" i="17"/>
  <c r="K17" i="17"/>
  <c r="J17" i="17"/>
  <c r="I17" i="17"/>
  <c r="H17" i="17"/>
  <c r="G17" i="17"/>
  <c r="F17" i="17"/>
  <c r="E17" i="17"/>
  <c r="D17" i="17"/>
  <c r="P16" i="17"/>
  <c r="N16" i="17"/>
  <c r="M16" i="17"/>
  <c r="L16" i="17"/>
  <c r="K16" i="17"/>
  <c r="J16" i="17"/>
  <c r="I16" i="17"/>
  <c r="H16" i="17"/>
  <c r="G16" i="17"/>
  <c r="F16" i="17"/>
  <c r="E16" i="17"/>
  <c r="D16" i="17"/>
  <c r="P15" i="17"/>
  <c r="N15" i="17"/>
  <c r="M15" i="17"/>
  <c r="L15" i="17"/>
  <c r="K15" i="17"/>
  <c r="J15" i="17"/>
  <c r="J27" i="17"/>
  <c r="I15" i="17"/>
  <c r="H15" i="17"/>
  <c r="G15" i="17"/>
  <c r="F15" i="17"/>
  <c r="Q15" i="17"/>
  <c r="E15" i="17"/>
  <c r="E14" i="17"/>
  <c r="D15" i="17"/>
  <c r="P14" i="17"/>
  <c r="P27" i="17"/>
  <c r="N14" i="17"/>
  <c r="M14" i="17"/>
  <c r="L14" i="17"/>
  <c r="K14" i="17"/>
  <c r="J14" i="17"/>
  <c r="I14" i="17"/>
  <c r="H14" i="17"/>
  <c r="G14" i="17"/>
  <c r="F14" i="17"/>
  <c r="D14" i="17"/>
  <c r="D27" i="17"/>
  <c r="C43" i="17"/>
  <c r="C42" i="17"/>
  <c r="C41" i="17"/>
  <c r="C40" i="17"/>
  <c r="C39" i="17"/>
  <c r="C38" i="17"/>
  <c r="C37" i="17"/>
  <c r="C36" i="17"/>
  <c r="Q36" i="17"/>
  <c r="C35" i="17"/>
  <c r="C34" i="17"/>
  <c r="C33" i="17"/>
  <c r="C32" i="17"/>
  <c r="C45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0" i="17"/>
  <c r="C9" i="17"/>
  <c r="C8" i="17"/>
  <c r="C7" i="17"/>
  <c r="D5" i="17"/>
  <c r="C4" i="17"/>
  <c r="M4" i="17"/>
  <c r="N14" i="16"/>
  <c r="N18" i="16"/>
  <c r="D7" i="16"/>
  <c r="C14" i="16"/>
  <c r="C18" i="16"/>
  <c r="D14" i="16"/>
  <c r="E14" i="16"/>
  <c r="E18" i="16"/>
  <c r="F14" i="16"/>
  <c r="F18" i="16"/>
  <c r="G14" i="16"/>
  <c r="G18" i="16"/>
  <c r="H14" i="16"/>
  <c r="H18" i="16"/>
  <c r="I14" i="16"/>
  <c r="I18" i="16"/>
  <c r="J14" i="16"/>
  <c r="J18" i="16"/>
  <c r="K14" i="16"/>
  <c r="K18" i="16"/>
  <c r="L14" i="16"/>
  <c r="L18" i="16"/>
  <c r="M14" i="16"/>
  <c r="M18" i="16"/>
  <c r="C12" i="16"/>
  <c r="C11" i="16"/>
  <c r="C10" i="16"/>
  <c r="C9" i="16"/>
  <c r="M6" i="16"/>
  <c r="C6" i="16"/>
  <c r="Q12" i="7"/>
  <c r="I89" i="18"/>
  <c r="Z35" i="18"/>
  <c r="Q42" i="7"/>
  <c r="I90" i="18"/>
  <c r="Z36" i="18"/>
  <c r="Q12" i="13"/>
  <c r="J89" i="18"/>
  <c r="AA35" i="18"/>
  <c r="J47" i="18"/>
  <c r="I92" i="18"/>
  <c r="Z37" i="18"/>
  <c r="Z61" i="18"/>
  <c r="R45" i="1"/>
  <c r="C96" i="18"/>
  <c r="D5" i="2"/>
  <c r="F5" i="2"/>
  <c r="R45" i="2"/>
  <c r="D96" i="18"/>
  <c r="D5" i="3"/>
  <c r="F5" i="3"/>
  <c r="R45" i="3"/>
  <c r="E96" i="18"/>
  <c r="Q12" i="4"/>
  <c r="F89" i="18"/>
  <c r="Q42" i="4"/>
  <c r="F90" i="18"/>
  <c r="F92" i="18"/>
  <c r="D5" i="4"/>
  <c r="F5" i="4"/>
  <c r="R45" i="4"/>
  <c r="F96" i="18"/>
  <c r="F97" i="18"/>
  <c r="F98" i="18"/>
  <c r="Q12" i="9"/>
  <c r="G89" i="18"/>
  <c r="Q42" i="9"/>
  <c r="G90" i="18"/>
  <c r="G92" i="18"/>
  <c r="D5" i="9"/>
  <c r="F5" i="9"/>
  <c r="R45" i="9"/>
  <c r="G96" i="18"/>
  <c r="G97" i="18"/>
  <c r="G98" i="18"/>
  <c r="Q12" i="8"/>
  <c r="H89" i="18"/>
  <c r="Q42" i="8"/>
  <c r="H90" i="18"/>
  <c r="H92" i="18"/>
  <c r="D5" i="8"/>
  <c r="F5" i="8"/>
  <c r="R45" i="8"/>
  <c r="H96" i="18"/>
  <c r="H97" i="18"/>
  <c r="H98" i="18"/>
  <c r="D5" i="7"/>
  <c r="F5" i="7"/>
  <c r="R45" i="7"/>
  <c r="I96" i="18"/>
  <c r="I97" i="18"/>
  <c r="I98" i="18"/>
  <c r="Z40" i="18"/>
  <c r="Q42" i="13"/>
  <c r="J90" i="18"/>
  <c r="J92" i="18"/>
  <c r="AA37" i="18"/>
  <c r="AA61" i="18"/>
  <c r="J48" i="18"/>
  <c r="AA36" i="18"/>
  <c r="D5" i="13"/>
  <c r="F5" i="13"/>
  <c r="R45" i="13"/>
  <c r="J96" i="18"/>
  <c r="J97" i="18"/>
  <c r="J98" i="18"/>
  <c r="AA40" i="18"/>
  <c r="Q12" i="5"/>
  <c r="K89" i="18"/>
  <c r="AB35" i="18"/>
  <c r="K47" i="18"/>
  <c r="Q42" i="5"/>
  <c r="K90" i="18"/>
  <c r="K92" i="18"/>
  <c r="AB37" i="18"/>
  <c r="AB61" i="18"/>
  <c r="AB36" i="18"/>
  <c r="Q12" i="12"/>
  <c r="L89" i="18"/>
  <c r="AC35" i="18"/>
  <c r="L47" i="18"/>
  <c r="D5" i="5"/>
  <c r="F5" i="5"/>
  <c r="R45" i="5"/>
  <c r="K96" i="18"/>
  <c r="K97" i="18"/>
  <c r="K98" i="18"/>
  <c r="AB40" i="18"/>
  <c r="Q42" i="12"/>
  <c r="L90" i="18"/>
  <c r="L92" i="18"/>
  <c r="AC37" i="18"/>
  <c r="AC61" i="18"/>
  <c r="AC36" i="18"/>
  <c r="Q12" i="11"/>
  <c r="M89" i="18"/>
  <c r="AD35" i="18"/>
  <c r="D5" i="12"/>
  <c r="F5" i="12"/>
  <c r="R45" i="12"/>
  <c r="L96" i="18"/>
  <c r="L97" i="18"/>
  <c r="L98" i="18"/>
  <c r="AC40" i="18"/>
  <c r="M92" i="18"/>
  <c r="AD37" i="18"/>
  <c r="AD61" i="18"/>
  <c r="AD36" i="18"/>
  <c r="Q12" i="10"/>
  <c r="N89" i="18"/>
  <c r="AE35" i="18"/>
  <c r="D5" i="11"/>
  <c r="F5" i="11"/>
  <c r="R45" i="11"/>
  <c r="M96" i="18"/>
  <c r="M97" i="18"/>
  <c r="M98" i="18"/>
  <c r="AD40" i="18"/>
  <c r="Q42" i="10"/>
  <c r="N90" i="18"/>
  <c r="N92" i="18"/>
  <c r="AE37" i="18"/>
  <c r="AE61" i="18"/>
  <c r="AE36" i="18"/>
  <c r="D5" i="10"/>
  <c r="F5" i="10"/>
  <c r="R45" i="10"/>
  <c r="N96" i="18"/>
  <c r="N97" i="18"/>
  <c r="N98" i="18"/>
  <c r="AE40" i="18"/>
  <c r="AE42" i="18"/>
  <c r="D18" i="16"/>
  <c r="E27" i="17"/>
  <c r="J45" i="17"/>
  <c r="Q22" i="17"/>
  <c r="R14" i="16"/>
  <c r="L27" i="17"/>
  <c r="Q20" i="17"/>
  <c r="L45" i="17"/>
  <c r="Q41" i="17"/>
  <c r="N45" i="17"/>
  <c r="Q24" i="17"/>
  <c r="G27" i="17"/>
  <c r="R36" i="16"/>
  <c r="P3" i="1"/>
  <c r="Q17" i="17"/>
  <c r="Q43" i="17"/>
  <c r="M27" i="17"/>
  <c r="F45" i="17"/>
  <c r="M45" i="17"/>
  <c r="H3" i="1"/>
  <c r="F27" i="17"/>
  <c r="C27" i="17"/>
  <c r="Q40" i="17"/>
  <c r="N27" i="17"/>
  <c r="H27" i="17"/>
  <c r="K45" i="17"/>
  <c r="Q35" i="17"/>
  <c r="Q37" i="17"/>
  <c r="Q38" i="17"/>
  <c r="Q28" i="16"/>
  <c r="I3" i="1"/>
  <c r="Q32" i="17"/>
  <c r="Q14" i="16"/>
  <c r="O41" i="16"/>
  <c r="Q33" i="17"/>
  <c r="I27" i="17"/>
  <c r="H45" i="17"/>
  <c r="Q32" i="16"/>
  <c r="Q18" i="17"/>
  <c r="Q30" i="16"/>
  <c r="S30" i="16"/>
  <c r="L3" i="1"/>
  <c r="F3" i="1"/>
  <c r="M3" i="1"/>
  <c r="F5" i="17"/>
  <c r="K3" i="1"/>
  <c r="O3" i="2"/>
  <c r="N3" i="1"/>
  <c r="Q38" i="16"/>
  <c r="Q39" i="17"/>
  <c r="K27" i="17"/>
  <c r="Q14" i="17"/>
  <c r="Q16" i="17"/>
  <c r="G45" i="17"/>
  <c r="Q36" i="16"/>
  <c r="O3" i="1"/>
  <c r="O27" i="17"/>
  <c r="O45" i="17"/>
  <c r="Q25" i="17"/>
  <c r="Q42" i="17"/>
  <c r="I45" i="17"/>
  <c r="D45" i="17"/>
  <c r="Q45" i="17"/>
  <c r="Q34" i="17"/>
  <c r="Q34" i="16"/>
  <c r="G3" i="1"/>
  <c r="C3" i="1"/>
  <c r="Q18" i="16"/>
  <c r="C47" i="18"/>
  <c r="M47" i="18"/>
  <c r="L48" i="18"/>
  <c r="K48" i="18"/>
  <c r="I48" i="18"/>
  <c r="I47" i="18"/>
  <c r="N48" i="18"/>
  <c r="N47" i="18"/>
  <c r="F3" i="2"/>
  <c r="H3" i="2"/>
  <c r="E3" i="1"/>
  <c r="T35" i="18"/>
  <c r="J3" i="1"/>
  <c r="Q27" i="17"/>
  <c r="I3" i="2"/>
  <c r="G3" i="2"/>
  <c r="M3" i="2"/>
  <c r="N3" i="2"/>
  <c r="O3" i="3"/>
  <c r="D3" i="1"/>
  <c r="C8" i="18"/>
  <c r="E3" i="2"/>
  <c r="L3" i="2"/>
  <c r="C7" i="18"/>
  <c r="H3" i="3"/>
  <c r="P46" i="1"/>
  <c r="R46" i="1"/>
  <c r="Q3" i="1"/>
  <c r="T21" i="18"/>
  <c r="J3" i="2"/>
  <c r="D3" i="2"/>
  <c r="P3" i="2"/>
  <c r="P45" i="2"/>
  <c r="C3" i="2"/>
  <c r="T36" i="18"/>
  <c r="C48" i="18"/>
  <c r="K3" i="2"/>
  <c r="P46" i="2"/>
  <c r="R46" i="2"/>
  <c r="D7" i="18"/>
  <c r="I3" i="3"/>
  <c r="M3" i="3"/>
  <c r="O3" i="4"/>
  <c r="P3" i="3"/>
  <c r="E3" i="3"/>
  <c r="L3" i="3"/>
  <c r="N3" i="3"/>
  <c r="G3" i="3"/>
  <c r="C50" i="18"/>
  <c r="T37" i="18"/>
  <c r="C3" i="3"/>
  <c r="U35" i="18"/>
  <c r="D47" i="18"/>
  <c r="F3" i="3"/>
  <c r="Q3" i="2"/>
  <c r="D3" i="3"/>
  <c r="J3" i="3"/>
  <c r="O3" i="9"/>
  <c r="P45" i="3"/>
  <c r="T61" i="18"/>
  <c r="U37" i="18"/>
  <c r="U61" i="18"/>
  <c r="D50" i="18"/>
  <c r="U36" i="18"/>
  <c r="D48" i="18"/>
  <c r="C98" i="18"/>
  <c r="T40" i="18"/>
  <c r="T42" i="18"/>
  <c r="U21" i="18"/>
  <c r="D8" i="18"/>
  <c r="H3" i="4"/>
  <c r="K3" i="3"/>
  <c r="Q3" i="3"/>
  <c r="E7" i="18"/>
  <c r="L3" i="4"/>
  <c r="M3" i="4"/>
  <c r="E3" i="4"/>
  <c r="I3" i="4"/>
  <c r="P46" i="3"/>
  <c r="R46" i="3"/>
  <c r="V35" i="18"/>
  <c r="E47" i="18"/>
  <c r="U40" i="18"/>
  <c r="H3" i="9"/>
  <c r="K3" i="4"/>
  <c r="F3" i="4"/>
  <c r="V21" i="18"/>
  <c r="O3" i="8"/>
  <c r="P3" i="4"/>
  <c r="N3" i="4"/>
  <c r="G3" i="4"/>
  <c r="F7" i="18"/>
  <c r="E48" i="18"/>
  <c r="V36" i="18"/>
  <c r="C3" i="4"/>
  <c r="E8" i="18"/>
  <c r="F3" i="9"/>
  <c r="E3" i="9"/>
  <c r="P3" i="9"/>
  <c r="G3" i="9"/>
  <c r="I3" i="9"/>
  <c r="P45" i="4"/>
  <c r="L3" i="9"/>
  <c r="J3" i="4"/>
  <c r="Q3" i="4"/>
  <c r="D3" i="4"/>
  <c r="E50" i="18"/>
  <c r="V37" i="18"/>
  <c r="W35" i="18"/>
  <c r="F47" i="18"/>
  <c r="H3" i="8"/>
  <c r="K3" i="9"/>
  <c r="W21" i="18"/>
  <c r="O3" i="7"/>
  <c r="P45" i="9"/>
  <c r="D3" i="9"/>
  <c r="N3" i="9"/>
  <c r="P46" i="4"/>
  <c r="R46" i="4"/>
  <c r="M3" i="9"/>
  <c r="W36" i="18"/>
  <c r="F48" i="18"/>
  <c r="C3" i="9"/>
  <c r="V61" i="18"/>
  <c r="F8" i="18"/>
  <c r="F3" i="8"/>
  <c r="G7" i="18"/>
  <c r="Q3" i="9"/>
  <c r="M3" i="8"/>
  <c r="N3" i="8"/>
  <c r="E3" i="8"/>
  <c r="J3" i="9"/>
  <c r="G3" i="8"/>
  <c r="W37" i="18"/>
  <c r="F50" i="18"/>
  <c r="P46" i="9"/>
  <c r="R46" i="9"/>
  <c r="C3" i="8"/>
  <c r="X35" i="18"/>
  <c r="G47" i="18"/>
  <c r="K3" i="8"/>
  <c r="P45" i="8"/>
  <c r="F7" i="16"/>
  <c r="G8" i="18"/>
  <c r="X21" i="18"/>
  <c r="O3" i="13"/>
  <c r="L3" i="8"/>
  <c r="P3" i="8"/>
  <c r="I3" i="8"/>
  <c r="W61" i="18"/>
  <c r="X37" i="18"/>
  <c r="X61" i="18"/>
  <c r="G48" i="18"/>
  <c r="X36" i="18"/>
  <c r="H3" i="7"/>
  <c r="G50" i="18"/>
  <c r="H7" i="18"/>
  <c r="L3" i="7"/>
  <c r="M3" i="7"/>
  <c r="I3" i="7"/>
  <c r="G3" i="7"/>
  <c r="P3" i="7"/>
  <c r="D3" i="8"/>
  <c r="N3" i="7"/>
  <c r="J3" i="8"/>
  <c r="W40" i="18"/>
  <c r="Y35" i="18"/>
  <c r="H47" i="18"/>
  <c r="P46" i="8"/>
  <c r="R46" i="8"/>
  <c r="Q3" i="8"/>
  <c r="F3" i="7"/>
  <c r="H8" i="18"/>
  <c r="E3" i="7"/>
  <c r="O3" i="5"/>
  <c r="D3" i="7"/>
  <c r="Y36" i="18"/>
  <c r="H48" i="18"/>
  <c r="X40" i="18"/>
  <c r="C3" i="7"/>
  <c r="P45" i="7"/>
  <c r="H3" i="13"/>
  <c r="F3" i="13"/>
  <c r="Q3" i="7"/>
  <c r="K3" i="7"/>
  <c r="I7" i="18"/>
  <c r="Y21" i="18"/>
  <c r="P3" i="13"/>
  <c r="I3" i="13"/>
  <c r="J3" i="7"/>
  <c r="E3" i="13"/>
  <c r="C3" i="13"/>
  <c r="P46" i="7"/>
  <c r="R46" i="7"/>
  <c r="Y37" i="18"/>
  <c r="H50" i="18"/>
  <c r="K3" i="13"/>
  <c r="D3" i="13"/>
  <c r="G3" i="13"/>
  <c r="O3" i="12"/>
  <c r="N3" i="13"/>
  <c r="M3" i="13"/>
  <c r="L3" i="13"/>
  <c r="J3" i="13"/>
  <c r="I50" i="18"/>
  <c r="P45" i="13"/>
  <c r="Y40" i="18"/>
  <c r="Y42" i="18"/>
  <c r="AG42" i="18"/>
  <c r="M43" i="18"/>
  <c r="Y61" i="18"/>
  <c r="AG37" i="18"/>
  <c r="I8" i="18"/>
  <c r="H3" i="5"/>
  <c r="J7" i="18"/>
  <c r="Q3" i="13"/>
  <c r="M3" i="5"/>
  <c r="L3" i="5"/>
  <c r="P3" i="5"/>
  <c r="E3" i="5"/>
  <c r="G3" i="5"/>
  <c r="C3" i="5"/>
  <c r="Z21" i="18"/>
  <c r="F3" i="5"/>
  <c r="P46" i="13"/>
  <c r="R46" i="13"/>
  <c r="J3" i="5"/>
  <c r="I3" i="5"/>
  <c r="N3" i="5"/>
  <c r="O3" i="11"/>
  <c r="D3" i="5"/>
  <c r="J50" i="18"/>
  <c r="J8" i="18"/>
  <c r="H3" i="12"/>
  <c r="K3" i="5"/>
  <c r="Q3" i="5"/>
  <c r="K7" i="18"/>
  <c r="P45" i="5"/>
  <c r="M3" i="12"/>
  <c r="G3" i="12"/>
  <c r="L3" i="12"/>
  <c r="P3" i="12"/>
  <c r="C3" i="12"/>
  <c r="AA21" i="18"/>
  <c r="F3" i="12"/>
  <c r="P45" i="12"/>
  <c r="P46" i="5"/>
  <c r="R46" i="5"/>
  <c r="E3" i="12"/>
  <c r="J3" i="12"/>
  <c r="D3" i="12"/>
  <c r="I3" i="12"/>
  <c r="N3" i="12"/>
  <c r="O3" i="10"/>
  <c r="O3" i="16"/>
  <c r="K8" i="18"/>
  <c r="H3" i="11"/>
  <c r="K3" i="12"/>
  <c r="K50" i="18"/>
  <c r="L7" i="18"/>
  <c r="G3" i="11"/>
  <c r="M3" i="11"/>
  <c r="N3" i="11"/>
  <c r="I3" i="11"/>
  <c r="O21" i="16"/>
  <c r="O25" i="16"/>
  <c r="P3" i="11"/>
  <c r="E3" i="11"/>
  <c r="C3" i="11"/>
  <c r="AB21" i="18"/>
  <c r="H3" i="10"/>
  <c r="H3" i="16"/>
  <c r="F3" i="11"/>
  <c r="Q3" i="12"/>
  <c r="P46" i="12"/>
  <c r="R46" i="12"/>
  <c r="J3" i="11"/>
  <c r="D3" i="11"/>
  <c r="L3" i="11"/>
  <c r="L50" i="18"/>
  <c r="L8" i="18"/>
  <c r="F3" i="10"/>
  <c r="F3" i="16"/>
  <c r="K3" i="11"/>
  <c r="H21" i="16"/>
  <c r="H25" i="16"/>
  <c r="Q3" i="11"/>
  <c r="M7" i="18"/>
  <c r="P45" i="11"/>
  <c r="N3" i="10"/>
  <c r="N3" i="16"/>
  <c r="I3" i="10"/>
  <c r="I3" i="16"/>
  <c r="E3" i="10"/>
  <c r="E3" i="16"/>
  <c r="M3" i="10"/>
  <c r="M3" i="16"/>
  <c r="G3" i="10"/>
  <c r="G3" i="16"/>
  <c r="C3" i="10"/>
  <c r="C3" i="16"/>
  <c r="AC21" i="18"/>
  <c r="F21" i="16"/>
  <c r="F25" i="16"/>
  <c r="P46" i="11"/>
  <c r="R46" i="11"/>
  <c r="M50" i="18"/>
  <c r="M21" i="16"/>
  <c r="M25" i="16"/>
  <c r="P21" i="16"/>
  <c r="P25" i="16"/>
  <c r="J3" i="10"/>
  <c r="J3" i="16"/>
  <c r="L21" i="16"/>
  <c r="L25" i="16"/>
  <c r="E21" i="16"/>
  <c r="E25" i="16"/>
  <c r="I21" i="16"/>
  <c r="I25" i="16"/>
  <c r="N21" i="16"/>
  <c r="N25" i="16"/>
  <c r="P45" i="10"/>
  <c r="G21" i="16"/>
  <c r="G25" i="16"/>
  <c r="P3" i="10"/>
  <c r="P3" i="16"/>
  <c r="L3" i="10"/>
  <c r="L3" i="16"/>
  <c r="C21" i="16"/>
  <c r="AD21" i="18"/>
  <c r="M8" i="18"/>
  <c r="K3" i="10"/>
  <c r="K3" i="16"/>
  <c r="R3" i="16"/>
  <c r="K21" i="16"/>
  <c r="N7" i="18"/>
  <c r="D21" i="16"/>
  <c r="D25" i="16"/>
  <c r="D3" i="10"/>
  <c r="D3" i="16"/>
  <c r="J21" i="16"/>
  <c r="J25" i="16"/>
  <c r="P46" i="10"/>
  <c r="R46" i="10"/>
  <c r="I6" i="16"/>
  <c r="C25" i="16"/>
  <c r="K25" i="16"/>
  <c r="R21" i="16"/>
  <c r="Q21" i="16"/>
  <c r="O42" i="16"/>
  <c r="Q25" i="16"/>
  <c r="Q3" i="10"/>
  <c r="Q3" i="16"/>
  <c r="N8" i="18"/>
  <c r="N50" i="18"/>
  <c r="P50" i="18"/>
  <c r="P97" i="18"/>
  <c r="AE21" i="18"/>
  <c r="P10" i="18"/>
  <c r="C3" i="25"/>
  <c r="W18" i="25"/>
  <c r="F20" i="25"/>
  <c r="J19" i="23"/>
  <c r="K19" i="23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G10" i="25"/>
</calcChain>
</file>

<file path=xl/sharedStrings.xml><?xml version="1.0" encoding="utf-8"?>
<sst xmlns="http://schemas.openxmlformats.org/spreadsheetml/2006/main" count="2758" uniqueCount="279">
  <si>
    <t xml:space="preserve"> </t>
  </si>
  <si>
    <t xml:space="preserve">   Ranch Name</t>
  </si>
  <si>
    <t xml:space="preserve">   Time Covered by  Report</t>
  </si>
  <si>
    <t>Beginning</t>
  </si>
  <si>
    <t>Ending</t>
  </si>
  <si>
    <t>-</t>
  </si>
  <si>
    <t>RAISED OR PURCHASED</t>
  </si>
  <si>
    <t>CATEGORY</t>
  </si>
  <si>
    <t>CLASS</t>
  </si>
  <si>
    <t>Total</t>
  </si>
  <si>
    <t xml:space="preserve">  Beginning Inventory</t>
  </si>
  <si>
    <t xml:space="preserve">  Purchases</t>
  </si>
  <si>
    <t>I</t>
  </si>
  <si>
    <t xml:space="preserve">  Transfers In or Births</t>
  </si>
  <si>
    <t>N</t>
  </si>
  <si>
    <t xml:space="preserve">  Changes in Category</t>
  </si>
  <si>
    <t xml:space="preserve">  Longs in Counts</t>
  </si>
  <si>
    <t>Sales</t>
  </si>
  <si>
    <t>Transfers Out</t>
  </si>
  <si>
    <t>O</t>
  </si>
  <si>
    <t>U</t>
  </si>
  <si>
    <t>Change in Category</t>
  </si>
  <si>
    <t>T</t>
  </si>
  <si>
    <t>Consumed</t>
  </si>
  <si>
    <t>Deaths</t>
  </si>
  <si>
    <t>Shorts in Counts</t>
  </si>
  <si>
    <t>Total Out (B)</t>
  </si>
  <si>
    <t>Total Beginning + Entries (A)</t>
  </si>
  <si>
    <t>Ending Inventory (A-B)</t>
  </si>
  <si>
    <t>Written Comments:</t>
  </si>
  <si>
    <t>Herd Total</t>
  </si>
  <si>
    <t xml:space="preserve">                Beginning Inventory </t>
  </si>
  <si>
    <t xml:space="preserve">                Ending Inventory</t>
  </si>
  <si>
    <t>March</t>
  </si>
  <si>
    <t>January</t>
  </si>
  <si>
    <t>February</t>
  </si>
  <si>
    <t>April</t>
  </si>
  <si>
    <t>June</t>
  </si>
  <si>
    <t>July</t>
  </si>
  <si>
    <t>September</t>
  </si>
  <si>
    <t>May</t>
  </si>
  <si>
    <t>August</t>
  </si>
  <si>
    <t>December</t>
  </si>
  <si>
    <t>November</t>
  </si>
  <si>
    <t>October</t>
  </si>
  <si>
    <t xml:space="preserve">Ending Inventory </t>
  </si>
  <si>
    <t>Value Summary</t>
  </si>
  <si>
    <t xml:space="preserve">    Value Per Head</t>
  </si>
  <si>
    <t>Total Category Value</t>
  </si>
  <si>
    <t>----------------------------------------------</t>
  </si>
  <si>
    <t>-------------------</t>
  </si>
  <si>
    <t xml:space="preserve">   Time Covered by This Report</t>
  </si>
  <si>
    <t xml:space="preserve">Beg.Inventory </t>
  </si>
  <si>
    <t>Beg. Inventory</t>
  </si>
  <si>
    <t>Beg.Inventory</t>
  </si>
  <si>
    <t>End.Inventory</t>
  </si>
  <si>
    <t>End. Inventory</t>
  </si>
  <si>
    <t>Date Report Printed</t>
  </si>
  <si>
    <t>Total Shorts Recorded</t>
  </si>
  <si>
    <t>Longs Recorded</t>
  </si>
  <si>
    <t>Total Longs Recorded</t>
  </si>
  <si>
    <t>Shorts Recorded</t>
  </si>
  <si>
    <t>Total Beg. + Entries (A)</t>
  </si>
  <si>
    <t>Month</t>
  </si>
  <si>
    <t>Average</t>
  </si>
  <si>
    <t>Jan</t>
  </si>
  <si>
    <t>Feb</t>
  </si>
  <si>
    <t xml:space="preserve">July </t>
  </si>
  <si>
    <t>_______________________________________________________________________________________________________________________</t>
  </si>
  <si>
    <t xml:space="preserve">         Ranch Name</t>
  </si>
  <si>
    <t>_____________________________________________</t>
  </si>
  <si>
    <t>Sales &amp; Transfer Out</t>
  </si>
  <si>
    <t>Sept.</t>
  </si>
  <si>
    <t>Oct.</t>
  </si>
  <si>
    <t>Nov.</t>
  </si>
  <si>
    <t>Dec.</t>
  </si>
  <si>
    <t>Head</t>
  </si>
  <si>
    <t>Total Begin.+ Entries (A)</t>
  </si>
  <si>
    <t>Total Begin. + Entries (A)</t>
  </si>
  <si>
    <t xml:space="preserve">Breeding </t>
  </si>
  <si>
    <t>Cows</t>
  </si>
  <si>
    <t>Heifers</t>
  </si>
  <si>
    <t>Bulls</t>
  </si>
  <si>
    <t>Calves</t>
  </si>
  <si>
    <t>-------</t>
  </si>
  <si>
    <t>Beginning AUM</t>
  </si>
  <si>
    <t>Ending AUM</t>
  </si>
  <si>
    <t>Category</t>
  </si>
  <si>
    <t>AUM</t>
  </si>
  <si>
    <t xml:space="preserve">     AUM</t>
  </si>
  <si>
    <t>Last month to include in Graph</t>
  </si>
  <si>
    <t xml:space="preserve"> Average Animal Unit Months of Cattle Inventory - AUM of  Cattle*</t>
  </si>
  <si>
    <t>Used AUM for Calculation Summary Purpose</t>
  </si>
  <si>
    <t>*Includes all cattle based on the AUM specified in January.  Simple average of AUM of the beginning and ending inventory.</t>
  </si>
  <si>
    <t>Bred</t>
  </si>
  <si>
    <t>Exposed</t>
  </si>
  <si>
    <t>Repl.</t>
  </si>
  <si>
    <t>Weaned</t>
  </si>
  <si>
    <t>Herd</t>
  </si>
  <si>
    <t>Worked</t>
  </si>
  <si>
    <t>Purchased</t>
  </si>
  <si>
    <t>Born</t>
  </si>
  <si>
    <t>Steers</t>
  </si>
  <si>
    <t>Head Calculation Summary Purpose</t>
  </si>
  <si>
    <t>Head Days</t>
  </si>
  <si>
    <t>Total Head Days</t>
  </si>
  <si>
    <t>Hd Days</t>
  </si>
  <si>
    <t>Average Hd</t>
  </si>
  <si>
    <t>Total Hd. Days</t>
  </si>
  <si>
    <t>Day/Mon.</t>
  </si>
  <si>
    <t>Acc.Days</t>
  </si>
  <si>
    <t>Acc.Hd.</t>
  </si>
  <si>
    <t xml:space="preserve"> Cattle  Inventory - Head of  Cattle</t>
  </si>
  <si>
    <t>**Based on average inventory times days in the month.</t>
  </si>
  <si>
    <t>Accumulated Head Days**</t>
  </si>
  <si>
    <t>Hd. Days</t>
  </si>
  <si>
    <t>Acc. Days</t>
  </si>
  <si>
    <t>1 St. Calf</t>
  </si>
  <si>
    <t>Head Day Summary</t>
  </si>
  <si>
    <t>Beef Cattle Monthly Inventory  - Breeding Herd  Ending Summary and Head Day Summary</t>
  </si>
  <si>
    <t>For Months included in graph.</t>
  </si>
  <si>
    <t>Stocker</t>
  </si>
  <si>
    <t>Heifer</t>
  </si>
  <si>
    <t xml:space="preserve"> Monthly Cattle Inventory  By Ranch</t>
  </si>
  <si>
    <t>Cattle Monthly Inventory  Ending Summary of Shorts and Longs</t>
  </si>
  <si>
    <t>Monthly Cattle Inventory - Blank Worksheet</t>
  </si>
  <si>
    <t>Time Covered by  Report</t>
  </si>
  <si>
    <t>Blank</t>
  </si>
  <si>
    <t>Raised</t>
  </si>
  <si>
    <t>Stockers</t>
  </si>
  <si>
    <t>Ranch</t>
  </si>
  <si>
    <t>Fiscal Year</t>
  </si>
  <si>
    <t xml:space="preserve">  Production</t>
  </si>
  <si>
    <t>Grazing AUM</t>
  </si>
  <si>
    <t>Grazing AU</t>
  </si>
  <si>
    <t>Total Acres Leased</t>
  </si>
  <si>
    <t xml:space="preserve">  Repair and Maintenance</t>
  </si>
  <si>
    <t xml:space="preserve">Fences, Gates &amp; Water Gaps </t>
  </si>
  <si>
    <t xml:space="preserve">Working Facilities - Corrals </t>
  </si>
  <si>
    <t>Working Equipment - Chute, etc.</t>
  </si>
  <si>
    <t>Buildings - Barns, House, etc.</t>
  </si>
  <si>
    <t>Water System</t>
  </si>
  <si>
    <t>Roads</t>
  </si>
  <si>
    <t>Other</t>
  </si>
  <si>
    <t>Ownership Costs</t>
  </si>
  <si>
    <t>Insurance</t>
  </si>
  <si>
    <t>Liability</t>
  </si>
  <si>
    <t>Pasture Brush and Weed Control</t>
  </si>
  <si>
    <t>Chemical</t>
  </si>
  <si>
    <t>Contract Services</t>
  </si>
  <si>
    <t>Improved Pasture or Hay Land</t>
  </si>
  <si>
    <t>Chemical Weed Control</t>
  </si>
  <si>
    <t>Fertilizer</t>
  </si>
  <si>
    <t xml:space="preserve">Lessee Management </t>
  </si>
  <si>
    <t xml:space="preserve">Payroll </t>
  </si>
  <si>
    <t>Utilities</t>
  </si>
  <si>
    <t>Administrative Costs</t>
  </si>
  <si>
    <t>Lessee Expenses</t>
  </si>
  <si>
    <t>Per AUM Grazed</t>
  </si>
  <si>
    <t xml:space="preserve">For Lease Cost </t>
  </si>
  <si>
    <t>Total Grazing Land Acres</t>
  </si>
  <si>
    <t>Carrying</t>
  </si>
  <si>
    <t>Grazeable</t>
  </si>
  <si>
    <t>Stocking</t>
  </si>
  <si>
    <t>Capacity</t>
  </si>
  <si>
    <t>Type of Pasture or Crop</t>
  </si>
  <si>
    <t>Total Acres</t>
  </si>
  <si>
    <t xml:space="preserve"> Acres</t>
  </si>
  <si>
    <t>AU</t>
  </si>
  <si>
    <t>Totals</t>
  </si>
  <si>
    <t>Type of Feed Raised</t>
  </si>
  <si>
    <t>Unit</t>
  </si>
  <si>
    <t>Production</t>
  </si>
  <si>
    <t>Yield</t>
  </si>
  <si>
    <t>Rolls</t>
  </si>
  <si>
    <t>Range Land</t>
  </si>
  <si>
    <t>Subtotal Annual Pasture</t>
  </si>
  <si>
    <t>Percent of AUM from Grazing</t>
  </si>
  <si>
    <t>Animal Unit Equivalents</t>
  </si>
  <si>
    <t>Land Lease Cost</t>
  </si>
  <si>
    <t>Credit for Hay Production</t>
  </si>
  <si>
    <t>$/Roll</t>
  </si>
  <si>
    <t>Value</t>
  </si>
  <si>
    <t>Per AU Grazed</t>
  </si>
  <si>
    <t>*Percent of AUM from grazing is recorded by month.</t>
  </si>
  <si>
    <t xml:space="preserve"> Comments</t>
  </si>
  <si>
    <t>Hay harvest</t>
  </si>
  <si>
    <t xml:space="preserve">Seed </t>
  </si>
  <si>
    <t>Tillage and planting</t>
  </si>
  <si>
    <t xml:space="preserve"> From inventory see sheet B</t>
  </si>
  <si>
    <t>Net of hay value produced.</t>
  </si>
  <si>
    <t xml:space="preserve">Would be for owned items at ranch </t>
  </si>
  <si>
    <t>$/Acre</t>
  </si>
  <si>
    <t>Per Acre of Grazing Land Leased</t>
  </si>
  <si>
    <t>Per Acre for Total Acres Leased</t>
  </si>
  <si>
    <t>_________________________</t>
  </si>
  <si>
    <t xml:space="preserve">Total Hay Acres  </t>
  </si>
  <si>
    <t>Total Acres of Grazable  Land</t>
  </si>
  <si>
    <t>Non Grazeable Land</t>
  </si>
  <si>
    <t>Acres Grazed  per AU</t>
  </si>
  <si>
    <t>Leased Acres for Grazing and Hay Production and Cost Calculation</t>
  </si>
  <si>
    <t>Total Land Leased</t>
  </si>
  <si>
    <t>Hay Value</t>
  </si>
  <si>
    <t>$/Unit</t>
  </si>
  <si>
    <t>Total Value</t>
  </si>
  <si>
    <t>See sheet C</t>
  </si>
  <si>
    <t>Cost based on total acres leased</t>
  </si>
  <si>
    <t>Grazing Net Lease Cost</t>
  </si>
  <si>
    <t>Wheat Custom Rate</t>
  </si>
  <si>
    <t>Total Costs*</t>
  </si>
  <si>
    <t>*Cost Net of Hay Value</t>
  </si>
  <si>
    <t xml:space="preserve">Total Cost </t>
  </si>
  <si>
    <t>Before Hay</t>
  </si>
  <si>
    <t xml:space="preserve">           Per Acre</t>
  </si>
  <si>
    <t xml:space="preserve">Total Leased Acres </t>
  </si>
  <si>
    <t>Credit for hay if harvested</t>
  </si>
  <si>
    <t>Annual Pasture</t>
  </si>
  <si>
    <t>Improved Perennial</t>
  </si>
  <si>
    <t>Subtotal Perennial Pasture</t>
  </si>
  <si>
    <t>Example</t>
  </si>
  <si>
    <t xml:space="preserve">   Monthly Leese Maintenance Expense Paid</t>
  </si>
  <si>
    <t>Months</t>
  </si>
  <si>
    <t xml:space="preserve">      Total</t>
  </si>
  <si>
    <t xml:space="preserve"> Leese Comments on Expense</t>
  </si>
  <si>
    <t>Land Owner Comments</t>
  </si>
  <si>
    <t xml:space="preserve">April </t>
  </si>
  <si>
    <t xml:space="preserve">June </t>
  </si>
  <si>
    <t xml:space="preserve">*Actual description of expense is reported in the monthly data sheet. </t>
  </si>
  <si>
    <t xml:space="preserve">  AUM</t>
  </si>
  <si>
    <t>% of Total</t>
  </si>
  <si>
    <t>Jan.</t>
  </si>
  <si>
    <t>Feb.</t>
  </si>
  <si>
    <t>Aug.</t>
  </si>
  <si>
    <t>*Grazing AUMs are total AUMs adjusted for months cattle are fed hay or other feed.</t>
  </si>
  <si>
    <t xml:space="preserve">    Grazing </t>
  </si>
  <si>
    <t>Total AUM</t>
  </si>
  <si>
    <t>AUM Lease Rate</t>
  </si>
  <si>
    <t xml:space="preserve">     $/Month</t>
  </si>
  <si>
    <t>Total Cost</t>
  </si>
  <si>
    <t>Lessor agreed on this cost.</t>
  </si>
  <si>
    <t xml:space="preserve">  % From</t>
  </si>
  <si>
    <t xml:space="preserve">   $/AUM*</t>
  </si>
  <si>
    <t>_______________________________</t>
  </si>
  <si>
    <t xml:space="preserve">      AUMs*</t>
  </si>
  <si>
    <t>See Sheet A for land use</t>
  </si>
  <si>
    <t>Ranch Name</t>
  </si>
  <si>
    <t xml:space="preserve"> Inventory Based AUMs and Lease Cost Month</t>
  </si>
  <si>
    <t>Calculated values</t>
  </si>
  <si>
    <t>See sheet F</t>
  </si>
  <si>
    <t>Acres per AU</t>
  </si>
  <si>
    <t>Rate Ac./AU</t>
  </si>
  <si>
    <t>Difference</t>
  </si>
  <si>
    <t>Calculated</t>
  </si>
  <si>
    <t>Grazing System:</t>
  </si>
  <si>
    <t>Land Use for Lessee Cattle Inventory Based Lease Record and Calculations</t>
  </si>
  <si>
    <t>Average Inventory AUM</t>
  </si>
  <si>
    <t>Months in Report</t>
  </si>
  <si>
    <t>Last month to include in report and graph</t>
  </si>
  <si>
    <t xml:space="preserve">       From</t>
  </si>
  <si>
    <t>Average AUM Inventory by Month</t>
  </si>
  <si>
    <t>Ave. Inventory Grazing AUM</t>
  </si>
  <si>
    <t>Grazing AUM included</t>
  </si>
  <si>
    <t>See Sheet Graph of Monthly Report for months in Report</t>
  </si>
  <si>
    <t>Annual</t>
  </si>
  <si>
    <t>*Sum of average monthly inventory used to calculate AUM total.</t>
  </si>
  <si>
    <t>Annual Sum of Monthly Grazing AUM Utilized By Category of Cattle</t>
  </si>
  <si>
    <t>% Grazing AUM By Category**</t>
  </si>
  <si>
    <t>Grazing Annual AUM*</t>
  </si>
  <si>
    <t xml:space="preserve">Total </t>
  </si>
  <si>
    <t>Inventory</t>
  </si>
  <si>
    <t xml:space="preserve">Cattle Inventory Total AUMs and Grazing AUMs by Month </t>
  </si>
  <si>
    <t>Open</t>
  </si>
  <si>
    <t>Worker</t>
  </si>
  <si>
    <t>Grazing native range and wheat.</t>
  </si>
  <si>
    <t>Description of Grazing System</t>
  </si>
  <si>
    <t xml:space="preserve">*AUMs are total AUMs not adjusted for months cattle </t>
  </si>
  <si>
    <t xml:space="preserve"> are fed hay or other feed. See sheet B. for grazing AUMs.</t>
  </si>
  <si>
    <t>If cattle are not on the land this will be shown in the monthly</t>
  </si>
  <si>
    <t xml:space="preserve">inventory and is reflected in the monthly AUM and cost..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</si>
</sst>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mm/dd/yy"/>
    <numFmt numFmtId="165" formatCode="hh:mm:ss\ AM/PM"/>
    <numFmt numFmtId="166" formatCode="&quot;$&quot;#,##0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&quot;$&quot;#,##0.00"/>
    <numFmt numFmtId="171" formatCode="#,##0.0_);[Red]\(#,##0.0\)"/>
    <numFmt numFmtId="172" formatCode="0.0%"/>
  </numFmts>
  <fonts count="43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9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2"/>
      <color rgb="FF0000FF"/>
      <name val="Arial"/>
      <family val="2"/>
    </font>
    <font>
      <sz val="11"/>
      <color rgb="FF3366FF"/>
      <name val="Arial"/>
      <family val="2"/>
    </font>
    <font>
      <sz val="10"/>
      <name val="Arial"/>
    </font>
    <font>
      <sz val="12"/>
      <color indexed="8"/>
      <name val="Arial"/>
      <family val="2"/>
    </font>
    <font>
      <b/>
      <sz val="12"/>
      <color indexed="39"/>
      <name val="Geneva"/>
    </font>
    <font>
      <sz val="11"/>
      <color indexed="12"/>
      <name val="Arial"/>
      <family val="2"/>
    </font>
    <font>
      <b/>
      <sz val="8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FF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8" fillId="0" borderId="0"/>
    <xf numFmtId="9" fontId="27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NumberFormat="1" applyProtection="1"/>
    <xf numFmtId="15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164" fontId="5" fillId="0" borderId="1" xfId="0" applyNumberFormat="1" applyFont="1" applyBorder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horizontal="fill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Protection="1">
      <protection locked="0"/>
    </xf>
    <xf numFmtId="0" fontId="7" fillId="0" borderId="0" xfId="0" applyNumberFormat="1" applyFont="1" applyProtection="1"/>
    <xf numFmtId="0" fontId="8" fillId="0" borderId="1" xfId="0" applyNumberFormat="1" applyFont="1" applyBorder="1" applyProtection="1"/>
    <xf numFmtId="49" fontId="8" fillId="0" borderId="1" xfId="0" applyNumberFormat="1" applyFont="1" applyBorder="1" applyProtection="1"/>
    <xf numFmtId="1" fontId="8" fillId="0" borderId="1" xfId="0" applyNumberFormat="1" applyFont="1" applyBorder="1" applyProtection="1"/>
    <xf numFmtId="15" fontId="0" fillId="0" borderId="0" xfId="0" applyNumberFormat="1" applyAlignment="1" applyProtection="1">
      <alignment horizontal="center"/>
    </xf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horizontal="fill"/>
    </xf>
    <xf numFmtId="3" fontId="8" fillId="0" borderId="0" xfId="0" applyNumberFormat="1" applyFont="1" applyProtection="1"/>
    <xf numFmtId="166" fontId="0" fillId="0" borderId="0" xfId="0" applyNumberFormat="1" applyProtection="1"/>
    <xf numFmtId="0" fontId="0" fillId="0" borderId="0" xfId="0" quotePrefix="1" applyNumberFormat="1" applyProtection="1"/>
    <xf numFmtId="0" fontId="7" fillId="0" borderId="0" xfId="0" applyNumberFormat="1" applyFont="1" applyAlignment="1" applyProtection="1">
      <alignment horizontal="center"/>
    </xf>
    <xf numFmtId="166" fontId="5" fillId="0" borderId="1" xfId="0" applyNumberFormat="1" applyFont="1" applyBorder="1" applyProtection="1">
      <protection locked="0"/>
    </xf>
    <xf numFmtId="0" fontId="9" fillId="0" borderId="0" xfId="0" applyNumberFormat="1" applyFont="1" applyProtection="1"/>
    <xf numFmtId="0" fontId="9" fillId="0" borderId="1" xfId="0" applyNumberFormat="1" applyFont="1" applyBorder="1" applyProtection="1"/>
    <xf numFmtId="0" fontId="8" fillId="0" borderId="0" xfId="0" applyNumberFormat="1" applyFont="1" applyBorder="1" applyProtection="1"/>
    <xf numFmtId="49" fontId="10" fillId="0" borderId="1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Protection="1">
      <protection locked="0"/>
    </xf>
    <xf numFmtId="1" fontId="9" fillId="0" borderId="0" xfId="0" applyNumberFormat="1" applyFont="1" applyBorder="1" applyProtection="1"/>
    <xf numFmtId="1" fontId="7" fillId="0" borderId="0" xfId="0" applyNumberFormat="1" applyFont="1" applyBorder="1" applyProtection="1"/>
    <xf numFmtId="0" fontId="4" fillId="0" borderId="0" xfId="0" applyNumberFormat="1" applyFont="1" applyAlignment="1" applyProtection="1">
      <alignment horizontal="center"/>
    </xf>
    <xf numFmtId="0" fontId="11" fillId="0" borderId="0" xfId="0" applyNumberFormat="1" applyFont="1" applyProtection="1"/>
    <xf numFmtId="0" fontId="12" fillId="0" borderId="0" xfId="0" applyNumberFormat="1" applyFont="1" applyAlignment="1" applyProtection="1">
      <alignment horizontal="center"/>
    </xf>
    <xf numFmtId="164" fontId="8" fillId="0" borderId="1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center"/>
    </xf>
    <xf numFmtId="3" fontId="9" fillId="0" borderId="0" xfId="0" applyNumberFormat="1" applyFont="1" applyBorder="1" applyProtection="1"/>
    <xf numFmtId="3" fontId="0" fillId="0" borderId="0" xfId="0" applyNumberFormat="1" applyProtection="1"/>
    <xf numFmtId="3" fontId="9" fillId="0" borderId="0" xfId="0" applyNumberFormat="1" applyFont="1" applyProtection="1"/>
    <xf numFmtId="0" fontId="7" fillId="0" borderId="0" xfId="0" applyFont="1"/>
    <xf numFmtId="3" fontId="0" fillId="0" borderId="0" xfId="0" applyNumberFormat="1"/>
    <xf numFmtId="167" fontId="0" fillId="0" borderId="0" xfId="1" applyNumberFormat="1" applyFont="1"/>
    <xf numFmtId="167" fontId="7" fillId="0" borderId="0" xfId="1" applyNumberFormat="1" applyFont="1"/>
    <xf numFmtId="0" fontId="11" fillId="0" borderId="0" xfId="0" applyFont="1" applyAlignment="1">
      <alignment horizontal="center"/>
    </xf>
    <xf numFmtId="167" fontId="0" fillId="0" borderId="0" xfId="0" applyNumberFormat="1"/>
    <xf numFmtId="0" fontId="9" fillId="0" borderId="0" xfId="0" applyFont="1"/>
    <xf numFmtId="167" fontId="9" fillId="0" borderId="0" xfId="1" applyNumberFormat="1" applyFont="1"/>
    <xf numFmtId="167" fontId="14" fillId="0" borderId="0" xfId="1" applyNumberFormat="1" applyFont="1"/>
    <xf numFmtId="43" fontId="0" fillId="0" borderId="0" xfId="0" applyNumberFormat="1"/>
    <xf numFmtId="0" fontId="15" fillId="0" borderId="3" xfId="0" applyNumberFormat="1" applyFont="1" applyBorder="1" applyProtection="1">
      <protection locked="0"/>
    </xf>
    <xf numFmtId="0" fontId="9" fillId="0" borderId="0" xfId="0" applyNumberFormat="1" applyFont="1" applyAlignment="1" applyProtection="1">
      <alignment horizontal="fill"/>
    </xf>
    <xf numFmtId="0" fontId="5" fillId="0" borderId="0" xfId="0" applyNumberFormat="1" applyFont="1" applyFill="1" applyBorder="1" applyProtection="1">
      <protection locked="0"/>
    </xf>
    <xf numFmtId="0" fontId="15" fillId="0" borderId="0" xfId="0" applyNumberFormat="1" applyFont="1" applyProtection="1">
      <protection locked="0"/>
    </xf>
    <xf numFmtId="14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/>
    <xf numFmtId="0" fontId="6" fillId="0" borderId="0" xfId="0" applyNumberFormat="1" applyFont="1" applyProtection="1">
      <protection locked="0"/>
    </xf>
    <xf numFmtId="167" fontId="8" fillId="0" borderId="0" xfId="1" applyNumberFormat="1" applyFont="1" applyProtection="1"/>
    <xf numFmtId="167" fontId="0" fillId="0" borderId="0" xfId="1" applyNumberFormat="1" applyFont="1" applyProtection="1"/>
    <xf numFmtId="167" fontId="9" fillId="0" borderId="0" xfId="1" applyNumberFormat="1" applyFont="1" applyProtection="1"/>
    <xf numFmtId="164" fontId="8" fillId="0" borderId="1" xfId="0" applyNumberFormat="1" applyFont="1" applyBorder="1" applyProtection="1"/>
    <xf numFmtId="0" fontId="3" fillId="0" borderId="0" xfId="0" applyNumberFormat="1" applyFont="1" applyAlignment="1" applyProtection="1">
      <alignment horizontal="fill"/>
    </xf>
    <xf numFmtId="0" fontId="17" fillId="0" borderId="5" xfId="0" applyNumberFormat="1" applyFont="1" applyBorder="1" applyProtection="1">
      <protection locked="0"/>
    </xf>
    <xf numFmtId="164" fontId="10" fillId="0" borderId="1" xfId="0" applyNumberFormat="1" applyFont="1" applyBorder="1" applyProtection="1">
      <protection locked="0"/>
    </xf>
    <xf numFmtId="0" fontId="10" fillId="0" borderId="5" xfId="0" applyNumberFormat="1" applyFont="1" applyBorder="1" applyProtection="1">
      <protection locked="0"/>
    </xf>
    <xf numFmtId="0" fontId="5" fillId="0" borderId="1" xfId="0" quotePrefix="1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Protection="1">
      <protection locked="0"/>
    </xf>
    <xf numFmtId="0" fontId="7" fillId="0" borderId="0" xfId="0" applyNumberFormat="1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4" fontId="20" fillId="0" borderId="0" xfId="0" applyNumberFormat="1" applyFont="1" applyAlignment="1" applyProtection="1">
      <alignment horizontal="left"/>
    </xf>
    <xf numFmtId="2" fontId="0" fillId="0" borderId="0" xfId="0" applyNumberFormat="1" applyProtection="1"/>
    <xf numFmtId="0" fontId="8" fillId="0" borderId="0" xfId="0" applyFont="1"/>
    <xf numFmtId="0" fontId="21" fillId="0" borderId="0" xfId="0" applyNumberFormat="1" applyFont="1" applyAlignment="1" applyProtection="1">
      <alignment horizontal="center"/>
    </xf>
    <xf numFmtId="167" fontId="11" fillId="0" borderId="0" xfId="1" applyNumberFormat="1" applyFont="1" applyProtection="1"/>
    <xf numFmtId="167" fontId="7" fillId="0" borderId="0" xfId="1" applyNumberFormat="1" applyFont="1" applyProtection="1"/>
    <xf numFmtId="0" fontId="22" fillId="0" borderId="5" xfId="0" applyFont="1" applyBorder="1" applyProtection="1">
      <protection locked="0"/>
    </xf>
    <xf numFmtId="0" fontId="7" fillId="0" borderId="0" xfId="0" applyFont="1" applyBorder="1" applyProtection="1"/>
    <xf numFmtId="164" fontId="10" fillId="0" borderId="9" xfId="0" applyNumberFormat="1" applyFont="1" applyBorder="1" applyProtection="1">
      <protection locked="0"/>
    </xf>
    <xf numFmtId="0" fontId="3" fillId="0" borderId="0" xfId="0" applyNumberFormat="1" applyFont="1" applyProtection="1"/>
    <xf numFmtId="0" fontId="5" fillId="0" borderId="2" xfId="2" applyNumberFormat="1" applyFont="1" applyBorder="1" applyAlignment="1" applyProtection="1">
      <alignment horizontal="center"/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1" xfId="2" quotePrefix="1" applyNumberFormat="1" applyFont="1" applyBorder="1" applyAlignment="1" applyProtection="1">
      <alignment horizontal="center"/>
      <protection locked="0"/>
    </xf>
    <xf numFmtId="49" fontId="10" fillId="0" borderId="1" xfId="2" applyNumberFormat="1" applyFont="1" applyBorder="1" applyAlignment="1" applyProtection="1">
      <alignment horizontal="center"/>
      <protection locked="0"/>
    </xf>
    <xf numFmtId="49" fontId="10" fillId="0" borderId="2" xfId="2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fill"/>
      <protection locked="0"/>
    </xf>
    <xf numFmtId="167" fontId="7" fillId="0" borderId="0" xfId="0" applyNumberFormat="1" applyFont="1"/>
    <xf numFmtId="0" fontId="12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49" fontId="8" fillId="0" borderId="2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1" fillId="0" borderId="0" xfId="0" applyNumberFormat="1" applyFont="1" applyAlignment="1" applyProtection="1">
      <alignment horizontal="center"/>
    </xf>
    <xf numFmtId="169" fontId="11" fillId="0" borderId="0" xfId="0" applyNumberFormat="1" applyFont="1" applyAlignment="1" applyProtection="1">
      <alignment horizontal="right"/>
    </xf>
    <xf numFmtId="0" fontId="23" fillId="0" borderId="0" xfId="0" applyFont="1"/>
    <xf numFmtId="170" fontId="24" fillId="0" borderId="0" xfId="0" applyNumberFormat="1" applyFont="1"/>
    <xf numFmtId="170" fontId="23" fillId="0" borderId="0" xfId="0" applyNumberFormat="1" applyFont="1"/>
    <xf numFmtId="0" fontId="23" fillId="0" borderId="0" xfId="0" applyFont="1" applyAlignment="1">
      <alignment horizontal="right"/>
    </xf>
    <xf numFmtId="0" fontId="25" fillId="0" borderId="0" xfId="0" applyFont="1"/>
    <xf numFmtId="166" fontId="23" fillId="0" borderId="0" xfId="0" applyNumberFormat="1" applyFont="1"/>
    <xf numFmtId="166" fontId="24" fillId="0" borderId="0" xfId="0" applyNumberFormat="1" applyFont="1"/>
    <xf numFmtId="0" fontId="3" fillId="0" borderId="0" xfId="0" applyFont="1" applyAlignment="1"/>
    <xf numFmtId="168" fontId="11" fillId="0" borderId="0" xfId="1" applyNumberFormat="1" applyFont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167" fontId="24" fillId="0" borderId="0" xfId="1" applyNumberFormat="1" applyFont="1" applyAlignment="1" applyProtection="1">
      <alignment horizontal="right"/>
      <protection locked="0"/>
    </xf>
    <xf numFmtId="167" fontId="11" fillId="0" borderId="0" xfId="1" applyNumberFormat="1" applyFont="1" applyAlignment="1" applyProtection="1">
      <alignment horizontal="right"/>
    </xf>
    <xf numFmtId="0" fontId="23" fillId="0" borderId="0" xfId="0" quotePrefix="1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38" fontId="10" fillId="0" borderId="14" xfId="0" applyNumberFormat="1" applyFont="1" applyBorder="1" applyProtection="1">
      <protection locked="0"/>
    </xf>
    <xf numFmtId="171" fontId="10" fillId="0" borderId="15" xfId="0" applyNumberFormat="1" applyFont="1" applyBorder="1" applyProtection="1">
      <protection locked="0"/>
    </xf>
    <xf numFmtId="38" fontId="8" fillId="0" borderId="16" xfId="0" applyNumberFormat="1" applyFont="1" applyBorder="1"/>
    <xf numFmtId="38" fontId="10" fillId="0" borderId="5" xfId="0" applyNumberFormat="1" applyFont="1" applyBorder="1" applyProtection="1">
      <protection locked="0"/>
    </xf>
    <xf numFmtId="38" fontId="10" fillId="0" borderId="17" xfId="0" applyNumberFormat="1" applyFont="1" applyBorder="1" applyProtection="1">
      <protection locked="0"/>
    </xf>
    <xf numFmtId="171" fontId="10" fillId="0" borderId="17" xfId="0" applyNumberFormat="1" applyFont="1" applyBorder="1" applyProtection="1">
      <protection locked="0"/>
    </xf>
    <xf numFmtId="38" fontId="10" fillId="0" borderId="18" xfId="0" applyNumberFormat="1" applyFont="1" applyBorder="1" applyProtection="1">
      <protection locked="0"/>
    </xf>
    <xf numFmtId="40" fontId="10" fillId="0" borderId="5" xfId="0" applyNumberFormat="1" applyFont="1" applyBorder="1" applyProtection="1">
      <protection locked="0"/>
    </xf>
    <xf numFmtId="38" fontId="10" fillId="0" borderId="19" xfId="0" applyNumberFormat="1" applyFont="1" applyBorder="1" applyProtection="1">
      <protection locked="0"/>
    </xf>
    <xf numFmtId="38" fontId="11" fillId="0" borderId="11" xfId="0" applyNumberFormat="1" applyFont="1" applyBorder="1" applyProtection="1"/>
    <xf numFmtId="38" fontId="11" fillId="0" borderId="20" xfId="0" applyNumberFormat="1" applyFont="1" applyBorder="1" applyProtection="1"/>
    <xf numFmtId="169" fontId="11" fillId="0" borderId="11" xfId="0" applyNumberFormat="1" applyFont="1" applyBorder="1"/>
    <xf numFmtId="38" fontId="10" fillId="0" borderId="10" xfId="0" applyNumberFormat="1" applyFont="1" applyBorder="1" applyProtection="1">
      <protection locked="0"/>
    </xf>
    <xf numFmtId="38" fontId="11" fillId="0" borderId="20" xfId="0" applyNumberFormat="1" applyFont="1" applyBorder="1"/>
    <xf numFmtId="0" fontId="8" fillId="0" borderId="16" xfId="0" applyFont="1" applyBorder="1"/>
    <xf numFmtId="0" fontId="29" fillId="0" borderId="0" xfId="0" applyFont="1" applyAlignment="1" applyProtection="1">
      <alignment horizontal="left"/>
      <protection locked="0"/>
    </xf>
    <xf numFmtId="38" fontId="10" fillId="0" borderId="16" xfId="0" applyNumberFormat="1" applyFont="1" applyBorder="1" applyProtection="1">
      <protection locked="0"/>
    </xf>
    <xf numFmtId="2" fontId="28" fillId="0" borderId="0" xfId="0" applyNumberFormat="1" applyFont="1" applyBorder="1" applyAlignment="1">
      <alignment horizontal="center"/>
    </xf>
    <xf numFmtId="38" fontId="10" fillId="0" borderId="20" xfId="0" applyNumberFormat="1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19" fillId="0" borderId="0" xfId="0" applyFont="1"/>
    <xf numFmtId="167" fontId="8" fillId="0" borderId="0" xfId="1" applyNumberFormat="1" applyFont="1"/>
    <xf numFmtId="167" fontId="11" fillId="0" borderId="0" xfId="1" applyNumberFormat="1" applyFont="1"/>
    <xf numFmtId="0" fontId="18" fillId="0" borderId="0" xfId="0" applyFont="1"/>
    <xf numFmtId="167" fontId="8" fillId="0" borderId="0" xfId="0" applyNumberFormat="1" applyFont="1" applyProtection="1">
      <protection locked="0"/>
    </xf>
    <xf numFmtId="0" fontId="30" fillId="0" borderId="5" xfId="0" applyNumberFormat="1" applyFont="1" applyBorder="1" applyProtection="1">
      <protection locked="0"/>
    </xf>
    <xf numFmtId="0" fontId="31" fillId="0" borderId="0" xfId="0" applyFont="1"/>
    <xf numFmtId="0" fontId="18" fillId="0" borderId="0" xfId="0" applyFont="1" applyProtection="1">
      <protection locked="0"/>
    </xf>
    <xf numFmtId="167" fontId="8" fillId="0" borderId="0" xfId="1" applyNumberFormat="1" applyFont="1" applyBorder="1" applyProtection="1"/>
    <xf numFmtId="172" fontId="11" fillId="0" borderId="0" xfId="3" applyNumberFormat="1" applyFont="1" applyBorder="1" applyProtection="1"/>
    <xf numFmtId="167" fontId="8" fillId="0" borderId="0" xfId="1" applyNumberFormat="1" applyFont="1" applyBorder="1" applyProtection="1">
      <protection locked="0"/>
    </xf>
    <xf numFmtId="0" fontId="11" fillId="0" borderId="0" xfId="0" applyFont="1" applyAlignment="1">
      <alignment horizontal="right"/>
    </xf>
    <xf numFmtId="166" fontId="11" fillId="0" borderId="0" xfId="0" applyNumberFormat="1" applyFont="1"/>
    <xf numFmtId="166" fontId="23" fillId="0" borderId="0" xfId="0" applyNumberFormat="1" applyFont="1" applyAlignment="1">
      <alignment horizontal="right"/>
    </xf>
    <xf numFmtId="38" fontId="11" fillId="0" borderId="0" xfId="0" applyNumberFormat="1" applyFont="1"/>
    <xf numFmtId="167" fontId="8" fillId="0" borderId="0" xfId="1" applyNumberFormat="1" applyFont="1" applyAlignment="1" applyProtection="1">
      <alignment horizontal="right"/>
      <protection locked="0"/>
    </xf>
    <xf numFmtId="167" fontId="8" fillId="0" borderId="0" xfId="1" applyNumberFormat="1" applyFont="1" applyAlignment="1" applyProtection="1">
      <alignment horizontal="right"/>
    </xf>
    <xf numFmtId="38" fontId="11" fillId="0" borderId="0" xfId="0" applyNumberFormat="1" applyFont="1" applyBorder="1" applyProtection="1"/>
    <xf numFmtId="38" fontId="25" fillId="0" borderId="10" xfId="0" applyNumberFormat="1" applyFont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32" fillId="0" borderId="0" xfId="0" applyFont="1"/>
    <xf numFmtId="170" fontId="33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6" fontId="8" fillId="0" borderId="0" xfId="0" applyNumberFormat="1" applyFont="1"/>
    <xf numFmtId="0" fontId="35" fillId="0" borderId="0" xfId="0" applyFont="1"/>
    <xf numFmtId="170" fontId="23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11" fillId="0" borderId="0" xfId="0" applyNumberFormat="1" applyFont="1"/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6" fontId="10" fillId="0" borderId="10" xfId="0" applyNumberFormat="1" applyFont="1" applyBorder="1" applyProtection="1">
      <protection locked="0"/>
    </xf>
    <xf numFmtId="166" fontId="4" fillId="0" borderId="0" xfId="0" applyNumberFormat="1" applyFont="1"/>
    <xf numFmtId="170" fontId="1" fillId="0" borderId="0" xfId="0" applyNumberFormat="1" applyFont="1" applyProtection="1">
      <protection locked="0"/>
    </xf>
    <xf numFmtId="170" fontId="36" fillId="0" borderId="0" xfId="0" applyNumberFormat="1" applyFont="1"/>
    <xf numFmtId="170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Fill="1" applyBorder="1"/>
    <xf numFmtId="0" fontId="24" fillId="0" borderId="5" xfId="0" applyFont="1" applyBorder="1" applyAlignment="1" applyProtection="1">
      <alignment horizontal="left"/>
      <protection locked="0"/>
    </xf>
    <xf numFmtId="0" fontId="38" fillId="0" borderId="0" xfId="0" applyFont="1"/>
    <xf numFmtId="0" fontId="11" fillId="0" borderId="0" xfId="0" applyFont="1" applyAlignment="1">
      <alignment horizontal="center"/>
    </xf>
    <xf numFmtId="166" fontId="2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0" fontId="32" fillId="0" borderId="18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6" fillId="0" borderId="0" xfId="0" applyFont="1"/>
    <xf numFmtId="172" fontId="8" fillId="0" borderId="0" xfId="3" applyNumberFormat="1" applyFont="1"/>
    <xf numFmtId="168" fontId="8" fillId="0" borderId="0" xfId="1" applyNumberFormat="1" applyFont="1"/>
    <xf numFmtId="168" fontId="11" fillId="0" borderId="0" xfId="1" applyNumberFormat="1" applyFont="1"/>
    <xf numFmtId="170" fontId="8" fillId="0" borderId="0" xfId="0" applyNumberFormat="1" applyFont="1"/>
    <xf numFmtId="166" fontId="18" fillId="0" borderId="0" xfId="0" applyNumberFormat="1" applyFont="1"/>
    <xf numFmtId="0" fontId="7" fillId="0" borderId="0" xfId="0" applyFont="1" applyAlignment="1">
      <alignment horizontal="center"/>
    </xf>
    <xf numFmtId="169" fontId="0" fillId="0" borderId="0" xfId="0" applyNumberFormat="1"/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Protection="1"/>
    <xf numFmtId="0" fontId="39" fillId="0" borderId="5" xfId="0" applyFont="1" applyBorder="1" applyProtection="1">
      <protection locked="0"/>
    </xf>
    <xf numFmtId="9" fontId="11" fillId="0" borderId="0" xfId="3" applyFont="1"/>
    <xf numFmtId="172" fontId="8" fillId="0" borderId="0" xfId="0" applyNumberFormat="1" applyFont="1"/>
    <xf numFmtId="2" fontId="11" fillId="0" borderId="0" xfId="0" applyNumberFormat="1" applyFont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11" xfId="0" applyNumberFormat="1" applyFont="1" applyBorder="1"/>
    <xf numFmtId="170" fontId="39" fillId="0" borderId="5" xfId="0" applyNumberFormat="1" applyFont="1" applyBorder="1" applyProtection="1">
      <protection locked="0"/>
    </xf>
    <xf numFmtId="0" fontId="11" fillId="0" borderId="0" xfId="0" applyFont="1" applyAlignment="1">
      <alignment horizontal="center"/>
    </xf>
    <xf numFmtId="0" fontId="0" fillId="0" borderId="0" xfId="0" applyAlignment="1"/>
    <xf numFmtId="169" fontId="8" fillId="0" borderId="0" xfId="0" applyNumberFormat="1" applyFont="1"/>
    <xf numFmtId="171" fontId="10" fillId="0" borderId="5" xfId="0" applyNumberFormat="1" applyFont="1" applyBorder="1" applyProtection="1">
      <protection locked="0"/>
    </xf>
    <xf numFmtId="167" fontId="8" fillId="0" borderId="0" xfId="0" applyNumberFormat="1" applyFont="1"/>
    <xf numFmtId="0" fontId="40" fillId="0" borderId="0" xfId="0" applyFont="1"/>
    <xf numFmtId="2" fontId="11" fillId="0" borderId="0" xfId="0" applyNumberFormat="1" applyFont="1" applyBorder="1"/>
    <xf numFmtId="0" fontId="24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9" fontId="8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3" fillId="0" borderId="0" xfId="1" applyNumberFormat="1" applyFont="1" applyProtection="1"/>
    <xf numFmtId="169" fontId="0" fillId="0" borderId="0" xfId="0" applyNumberFormat="1" applyProtection="1"/>
    <xf numFmtId="168" fontId="0" fillId="0" borderId="0" xfId="1" applyNumberFormat="1" applyFont="1"/>
    <xf numFmtId="168" fontId="7" fillId="0" borderId="0" xfId="1" applyNumberFormat="1" applyFont="1"/>
    <xf numFmtId="0" fontId="41" fillId="0" borderId="0" xfId="0" applyFont="1"/>
    <xf numFmtId="168" fontId="11" fillId="0" borderId="0" xfId="1" applyNumberFormat="1" applyFont="1" applyBorder="1" applyProtection="1"/>
    <xf numFmtId="169" fontId="11" fillId="0" borderId="0" xfId="1" applyNumberFormat="1" applyFont="1"/>
    <xf numFmtId="1" fontId="0" fillId="0" borderId="0" xfId="0" applyNumberForma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8" fillId="0" borderId="0" xfId="0" applyNumberFormat="1" applyFont="1" applyProtection="1"/>
    <xf numFmtId="17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32" fillId="0" borderId="10" xfId="0" applyFont="1" applyBorder="1" applyAlignment="1" applyProtection="1">
      <protection locked="0"/>
    </xf>
    <xf numFmtId="0" fontId="32" fillId="0" borderId="11" xfId="0" applyFont="1" applyBorder="1" applyAlignment="1" applyProtection="1">
      <protection locked="0"/>
    </xf>
    <xf numFmtId="0" fontId="32" fillId="0" borderId="12" xfId="0" applyFont="1" applyBorder="1" applyAlignment="1" applyProtection="1">
      <protection locked="0"/>
    </xf>
    <xf numFmtId="0" fontId="23" fillId="0" borderId="0" xfId="0" applyFont="1" applyBorder="1" applyAlignment="1" applyProtection="1"/>
    <xf numFmtId="0" fontId="28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/>
    <xf numFmtId="0" fontId="32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/>
    <xf numFmtId="0" fontId="12" fillId="0" borderId="0" xfId="0" applyNumberFormat="1" applyFont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left"/>
    </xf>
    <xf numFmtId="0" fontId="35" fillId="0" borderId="8" xfId="0" applyFont="1" applyBorder="1" applyAlignment="1" applyProtection="1">
      <alignment horizontal="left"/>
    </xf>
    <xf numFmtId="0" fontId="42" fillId="0" borderId="10" xfId="0" applyFont="1" applyBorder="1" applyAlignment="1"/>
    <xf numFmtId="0" fontId="42" fillId="0" borderId="11" xfId="0" applyFont="1" applyBorder="1" applyAlignment="1"/>
    <xf numFmtId="0" fontId="42" fillId="0" borderId="12" xfId="0" applyFont="1" applyBorder="1" applyAlignment="1"/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10" xfId="0" applyFont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7" fillId="0" borderId="0" xfId="0" applyFont="1" applyBorder="1" applyAlignment="1" applyProtection="1">
      <alignment horizontal="left"/>
    </xf>
    <xf numFmtId="0" fontId="8" fillId="0" borderId="7" xfId="0" applyNumberFormat="1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167" fontId="11" fillId="0" borderId="0" xfId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7" fillId="0" borderId="0" xfId="0" applyNumberFormat="1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7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0000FF"/>
      <color rgb="FF230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Grazing AUMs By Month</a:t>
            </a:r>
          </a:p>
        </c:rich>
      </c:tx>
      <c:layout>
        <c:manualLayout>
          <c:xMode val="edge"/>
          <c:yMode val="edge"/>
          <c:x val="0.32424980986953594"/>
          <c:y val="2.2912483334325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Monthly AUM Summary'!$K$23:$V$23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'B. Monthly AUM Summary'!$K$24:$V$24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0-4171-AF74-DAC37E94C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739736"/>
        <c:axId val="434737112"/>
      </c:barChart>
      <c:catAx>
        <c:axId val="43473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737112"/>
        <c:crosses val="autoZero"/>
        <c:auto val="1"/>
        <c:lblAlgn val="ctr"/>
        <c:lblOffset val="100"/>
        <c:noMultiLvlLbl val="0"/>
      </c:catAx>
      <c:valAx>
        <c:axId val="434737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43473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AUMs By Month </a:t>
            </a:r>
          </a:p>
        </c:rich>
      </c:tx>
      <c:layout>
        <c:manualLayout>
          <c:xMode val="edge"/>
          <c:yMode val="edge"/>
          <c:x val="0.34849356990940306"/>
          <c:y val="3.2800542813932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'B. Monthly AUM Summary'!$K$6:$V$6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'B. Monthly AUM Summary'!$K$7:$V$7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D-48C3-823F-B86D42E2CA3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660688"/>
        <c:axId val="434665936"/>
      </c:barChart>
      <c:catAx>
        <c:axId val="4346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665936"/>
        <c:crosses val="autoZero"/>
        <c:auto val="1"/>
        <c:lblAlgn val="ctr"/>
        <c:lblOffset val="100"/>
        <c:noMultiLvlLbl val="0"/>
      </c:catAx>
      <c:valAx>
        <c:axId val="434665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3466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AUM of Cattle Monthly Inventory </a:t>
            </a:r>
          </a:p>
        </c:rich>
      </c:tx>
      <c:layout>
        <c:manualLayout>
          <c:xMode val="edge"/>
          <c:yMode val="edge"/>
          <c:x val="0.26517999299674316"/>
          <c:y val="2.9661113413454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05269787502"/>
          <c:y val="0.20127139465476307"/>
          <c:w val="0.84420389422447517"/>
          <c:h val="0.58262772136905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 of Monthly Inventory'!$T$20:$AE$20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'Graph of Monthly Inventory'!$T$21:$AE$21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9-41C5-94CE-D3747525E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05616"/>
        <c:axId val="253435888"/>
      </c:barChart>
      <c:catAx>
        <c:axId val="25290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3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AUM</a:t>
                </a:r>
              </a:p>
            </c:rich>
          </c:tx>
          <c:layout>
            <c:manualLayout>
              <c:xMode val="edge"/>
              <c:yMode val="edge"/>
              <c:x val="1.9826529948219283E-2"/>
              <c:y val="0.447034341759911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905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Head of Cattle in Monthly Inventory </a:t>
            </a:r>
          </a:p>
        </c:rich>
      </c:tx>
      <c:layout>
        <c:manualLayout>
          <c:xMode val="edge"/>
          <c:yMode val="edge"/>
          <c:x val="0.26517988907046997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7826593497079"/>
          <c:y val="0.20127139465476307"/>
          <c:w val="0.8142344964721806"/>
          <c:h val="0.5826277213690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of Monthly Inventory'!$S$61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 of Monthly Inventory'!$T$60:$AE$60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'Graph of Monthly Inventory'!$T$61:$AE$61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1-43C1-9175-C9B87D2A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36280"/>
        <c:axId val="253435496"/>
      </c:barChart>
      <c:catAx>
        <c:axId val="25343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435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</a:t>
                </a:r>
              </a:p>
            </c:rich>
          </c:tx>
          <c:layout>
            <c:manualLayout>
              <c:xMode val="edge"/>
              <c:yMode val="edge"/>
              <c:x val="1.8094141534195019E-2"/>
              <c:y val="0.4322038346901552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3436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495300</xdr:colOff>
      <xdr:row>5</xdr:row>
      <xdr:rowOff>33324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FDA707B0-A4F7-4C0E-8C6A-9600B133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8513" y="544286"/>
          <a:ext cx="1261743" cy="4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111078</xdr:colOff>
      <xdr:row>38</xdr:row>
      <xdr:rowOff>44431</xdr:rowOff>
    </xdr:from>
    <xdr:to>
      <xdr:col>8</xdr:col>
      <xdr:colOff>938614</xdr:colOff>
      <xdr:row>58</xdr:row>
      <xdr:rowOff>16662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7E5B2D-4C68-4F30-B179-F106B4FE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83309</xdr:colOff>
      <xdr:row>22</xdr:row>
      <xdr:rowOff>33322</xdr:rowOff>
    </xdr:from>
    <xdr:to>
      <xdr:col>8</xdr:col>
      <xdr:colOff>933061</xdr:colOff>
      <xdr:row>36</xdr:row>
      <xdr:rowOff>133293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0134FF-6490-420E-B6BD-71D5FA04F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12</xdr:row>
      <xdr:rowOff>104775</xdr:rowOff>
    </xdr:from>
    <xdr:to>
      <xdr:col>13</xdr:col>
      <xdr:colOff>552450</xdr:colOff>
      <xdr:row>35</xdr:row>
      <xdr:rowOff>0</xdr:rowOff>
    </xdr:to>
    <xdr:graphicFrame macro="">
      <xdr:nvGraphicFramePr>
        <xdr:cNvPr id="2244" name="Chart 2">
          <a:extLst>
            <a:ext uri="{FF2B5EF4-FFF2-40B4-BE49-F238E27FC236}">
              <a16:creationId xmlns:a16="http://schemas.microsoft.com/office/drawing/2014/main" id="{00000000-0008-0000-0D00-0000C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52</xdr:row>
      <xdr:rowOff>104775</xdr:rowOff>
    </xdr:from>
    <xdr:to>
      <xdr:col>13</xdr:col>
      <xdr:colOff>561975</xdr:colOff>
      <xdr:row>75</xdr:row>
      <xdr:rowOff>0</xdr:rowOff>
    </xdr:to>
    <xdr:graphicFrame macro="">
      <xdr:nvGraphicFramePr>
        <xdr:cNvPr id="2245" name="Chart 2">
          <a:extLst>
            <a:ext uri="{FF2B5EF4-FFF2-40B4-BE49-F238E27FC236}">
              <a16:creationId xmlns:a16="http://schemas.microsoft.com/office/drawing/2014/main" id="{00000000-0008-0000-0D00-0000C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B878-5636-4DD2-BDF0-E23621009DF3}">
  <sheetPr>
    <pageSetUpPr fitToPage="1"/>
  </sheetPr>
  <dimension ref="A1:L33"/>
  <sheetViews>
    <sheetView tabSelected="1" zoomScale="98" zoomScaleNormal="98" workbookViewId="0">
      <selection activeCell="B18" sqref="B18"/>
    </sheetView>
  </sheetViews>
  <sheetFormatPr defaultRowHeight="12.45"/>
  <cols>
    <col min="1" max="1" width="5.53515625" customWidth="1"/>
    <col min="2" max="2" width="31.15234375" customWidth="1"/>
    <col min="3" max="3" width="3.921875" customWidth="1"/>
    <col min="4" max="4" width="14.07421875" customWidth="1"/>
    <col min="5" max="5" width="13.69140625" customWidth="1"/>
    <col min="6" max="6" width="14.53515625" customWidth="1"/>
    <col min="7" max="7" width="10.3828125" customWidth="1"/>
    <col min="10" max="10" width="14.15234375" customWidth="1"/>
    <col min="11" max="11" width="10.84375" bestFit="1" customWidth="1"/>
  </cols>
  <sheetData>
    <row r="1" spans="1:11" ht="15.45">
      <c r="B1" s="237" t="s">
        <v>254</v>
      </c>
      <c r="C1" s="237"/>
      <c r="D1" s="237"/>
      <c r="E1" s="237"/>
      <c r="F1" s="237"/>
      <c r="G1" s="237"/>
      <c r="H1" s="237"/>
    </row>
    <row r="3" spans="1:11" ht="15.45">
      <c r="B3" s="194" t="s">
        <v>245</v>
      </c>
      <c r="C3" s="243" t="s">
        <v>127</v>
      </c>
      <c r="D3" s="244"/>
      <c r="E3" s="54" t="s">
        <v>131</v>
      </c>
      <c r="F3" s="197">
        <v>2018</v>
      </c>
    </row>
    <row r="4" spans="1:11" ht="15.45">
      <c r="B4" s="54" t="s">
        <v>253</v>
      </c>
    </row>
    <row r="5" spans="1:11" ht="15.55" customHeight="1">
      <c r="B5" s="245"/>
      <c r="C5" s="246"/>
      <c r="D5" s="246"/>
      <c r="E5" s="246"/>
      <c r="F5" s="246"/>
      <c r="G5" s="247"/>
    </row>
    <row r="6" spans="1:11" ht="15.55" customHeight="1">
      <c r="B6" s="219"/>
      <c r="C6" s="220"/>
      <c r="D6" s="220"/>
      <c r="E6" s="220"/>
      <c r="F6" s="220"/>
      <c r="G6" s="220"/>
    </row>
    <row r="7" spans="1:11" ht="15.45">
      <c r="A7" s="109"/>
      <c r="B7" s="110" t="s">
        <v>160</v>
      </c>
      <c r="C7" s="241"/>
      <c r="D7" s="241"/>
      <c r="E7" s="241"/>
      <c r="F7" s="241"/>
      <c r="G7" s="206" t="s">
        <v>161</v>
      </c>
      <c r="H7" s="206" t="s">
        <v>161</v>
      </c>
    </row>
    <row r="8" spans="1:11" ht="15.45">
      <c r="A8" s="111"/>
      <c r="B8" s="110"/>
      <c r="C8" s="110"/>
      <c r="D8" s="203"/>
      <c r="E8" s="203" t="s">
        <v>162</v>
      </c>
      <c r="F8" s="204" t="s">
        <v>163</v>
      </c>
      <c r="G8" s="206" t="s">
        <v>164</v>
      </c>
      <c r="H8" s="206" t="s">
        <v>164</v>
      </c>
    </row>
    <row r="9" spans="1:11" ht="15.9" thickBot="1">
      <c r="A9" s="111"/>
      <c r="B9" s="201" t="s">
        <v>165</v>
      </c>
      <c r="C9" s="201"/>
      <c r="D9" s="202" t="s">
        <v>166</v>
      </c>
      <c r="E9" s="202" t="s">
        <v>167</v>
      </c>
      <c r="F9" s="205" t="s">
        <v>250</v>
      </c>
      <c r="G9" s="204" t="s">
        <v>168</v>
      </c>
      <c r="H9" s="204" t="s">
        <v>88</v>
      </c>
    </row>
    <row r="10" spans="1:11" ht="15.45">
      <c r="A10" s="111"/>
      <c r="B10" s="155" t="s">
        <v>175</v>
      </c>
      <c r="C10" s="112"/>
      <c r="D10" s="115">
        <v>0</v>
      </c>
      <c r="E10" s="115">
        <v>0</v>
      </c>
      <c r="F10" s="116">
        <v>0</v>
      </c>
      <c r="G10" s="117">
        <f>IF(F10=0,0,E10/F10)</f>
        <v>0</v>
      </c>
      <c r="H10" s="137">
        <f>G10*12</f>
        <v>0</v>
      </c>
    </row>
    <row r="11" spans="1:11" ht="15">
      <c r="B11" s="155" t="s">
        <v>217</v>
      </c>
      <c r="C11" s="112"/>
      <c r="D11" s="118">
        <v>0</v>
      </c>
      <c r="E11" s="118">
        <v>0</v>
      </c>
      <c r="F11" s="212">
        <v>0</v>
      </c>
      <c r="G11" s="117">
        <f>IF(F11=0,0,E11/F11)</f>
        <v>0</v>
      </c>
      <c r="H11" s="137">
        <f t="shared" ref="H11:H18" si="0">G11*12</f>
        <v>0</v>
      </c>
    </row>
    <row r="12" spans="1:11" ht="15.45">
      <c r="B12" s="155" t="s">
        <v>143</v>
      </c>
      <c r="C12" s="112"/>
      <c r="D12" s="119">
        <v>0</v>
      </c>
      <c r="E12" s="119">
        <v>0</v>
      </c>
      <c r="F12" s="120">
        <v>0</v>
      </c>
      <c r="G12" s="117">
        <f>IF(F12=0,0,E12/F12)</f>
        <v>0</v>
      </c>
      <c r="H12" s="137">
        <f t="shared" si="0"/>
        <v>0</v>
      </c>
      <c r="J12" s="54" t="s">
        <v>248</v>
      </c>
    </row>
    <row r="13" spans="1:11" ht="15.45">
      <c r="B13" s="155" t="s">
        <v>143</v>
      </c>
      <c r="C13" s="112"/>
      <c r="D13" s="119">
        <v>0</v>
      </c>
      <c r="E13" s="119">
        <v>0</v>
      </c>
      <c r="F13" s="120">
        <v>0</v>
      </c>
      <c r="G13" s="117">
        <f>IF(F13=0,0,E13/F13)</f>
        <v>0</v>
      </c>
      <c r="H13" s="137">
        <f t="shared" ref="H13:H14" si="1">G13*12</f>
        <v>0</v>
      </c>
      <c r="J13" s="54" t="s">
        <v>247</v>
      </c>
    </row>
    <row r="14" spans="1:11" ht="15.45">
      <c r="B14" s="175" t="s">
        <v>218</v>
      </c>
      <c r="C14" s="112"/>
      <c r="D14" s="124">
        <f>SUM(D10:D13)</f>
        <v>0</v>
      </c>
      <c r="E14" s="124">
        <f>SUM(E10:E13)</f>
        <v>0</v>
      </c>
      <c r="F14" s="207">
        <f>IF(G14=0,0,E14/G14)</f>
        <v>0</v>
      </c>
      <c r="G14" s="124">
        <f>SUM(G10:G13)</f>
        <v>0</v>
      </c>
      <c r="H14" s="138">
        <f t="shared" si="1"/>
        <v>0</v>
      </c>
      <c r="J14" s="200">
        <f>'F. Lessee Cost Summary'!G11</f>
        <v>0</v>
      </c>
      <c r="K14" s="38" t="s">
        <v>249</v>
      </c>
    </row>
    <row r="15" spans="1:11" ht="15.45">
      <c r="B15" s="175" t="s">
        <v>216</v>
      </c>
      <c r="C15" s="112"/>
      <c r="D15" s="121"/>
      <c r="E15" s="121"/>
      <c r="F15" s="121"/>
      <c r="G15" s="117"/>
    </row>
    <row r="16" spans="1:11" ht="15">
      <c r="B16" s="155" t="s">
        <v>143</v>
      </c>
      <c r="C16" s="112"/>
      <c r="D16" s="118">
        <v>0</v>
      </c>
      <c r="E16" s="118">
        <v>0</v>
      </c>
      <c r="F16" s="122">
        <v>0</v>
      </c>
      <c r="G16" s="117">
        <f>IF(F16=0,0,E16/F16)</f>
        <v>0</v>
      </c>
      <c r="H16" s="137">
        <f t="shared" si="0"/>
        <v>0</v>
      </c>
    </row>
    <row r="17" spans="2:12" ht="15">
      <c r="B17" s="155" t="s">
        <v>143</v>
      </c>
      <c r="C17" s="112"/>
      <c r="D17" s="123">
        <v>0</v>
      </c>
      <c r="E17" s="123">
        <v>0</v>
      </c>
      <c r="F17" s="119">
        <v>0</v>
      </c>
      <c r="G17" s="117">
        <f>IF(F17=0,0,E17/F17)</f>
        <v>0</v>
      </c>
      <c r="H17" s="137">
        <f t="shared" si="0"/>
        <v>0</v>
      </c>
    </row>
    <row r="18" spans="2:12" ht="17.600000000000001">
      <c r="B18" s="175" t="s">
        <v>176</v>
      </c>
      <c r="C18" s="112"/>
      <c r="D18" s="124">
        <f>D16+D17</f>
        <v>0</v>
      </c>
      <c r="E18" s="125">
        <f>E16+E17</f>
        <v>0</v>
      </c>
      <c r="F18" s="126">
        <f>IF(G18=0,0,E18/G18)</f>
        <v>0</v>
      </c>
      <c r="G18" s="153">
        <f>G16+G17</f>
        <v>0</v>
      </c>
      <c r="H18" s="138">
        <f t="shared" si="0"/>
        <v>0</v>
      </c>
      <c r="J18" s="214" t="s">
        <v>252</v>
      </c>
      <c r="K18" s="214" t="s">
        <v>251</v>
      </c>
    </row>
    <row r="19" spans="2:12" ht="15.45">
      <c r="B19" s="110" t="s">
        <v>169</v>
      </c>
      <c r="C19" s="110"/>
      <c r="D19" s="128">
        <f>D14+D18</f>
        <v>0</v>
      </c>
      <c r="E19" s="128">
        <f>E14+E18</f>
        <v>0</v>
      </c>
      <c r="F19" s="215">
        <f>IF(G19=0,0,E19/G19)</f>
        <v>0</v>
      </c>
      <c r="G19" s="128">
        <f>G14+G18</f>
        <v>0</v>
      </c>
      <c r="H19" s="128">
        <f>H14+H18</f>
        <v>0</v>
      </c>
      <c r="J19" s="138">
        <f>'B. Monthly AUM Summary'!F20</f>
        <v>0</v>
      </c>
      <c r="K19" s="213">
        <f>H19-J19</f>
        <v>0</v>
      </c>
      <c r="L19" s="54" t="s">
        <v>88</v>
      </c>
    </row>
    <row r="20" spans="2:12" ht="15.45">
      <c r="B20" s="72"/>
      <c r="C20" s="72"/>
      <c r="D20" s="54" t="s">
        <v>166</v>
      </c>
      <c r="E20" s="54"/>
      <c r="F20" s="215">
        <f>IF(G19=0,0,D19/G19)</f>
        <v>0</v>
      </c>
      <c r="G20" s="129"/>
    </row>
    <row r="21" spans="2:12" ht="15.45">
      <c r="B21" s="110"/>
      <c r="C21" s="112"/>
      <c r="D21" s="113"/>
      <c r="E21" s="242"/>
      <c r="F21" s="242"/>
      <c r="G21" s="114"/>
    </row>
    <row r="22" spans="2:12" ht="15.9" thickBot="1">
      <c r="B22" s="201" t="s">
        <v>170</v>
      </c>
      <c r="C22" s="201"/>
      <c r="D22" s="202" t="s">
        <v>166</v>
      </c>
      <c r="E22" s="203" t="s">
        <v>171</v>
      </c>
      <c r="F22" s="203" t="s">
        <v>172</v>
      </c>
      <c r="G22" s="203" t="s">
        <v>173</v>
      </c>
    </row>
    <row r="23" spans="2:12" ht="15.45">
      <c r="B23" s="155" t="s">
        <v>143</v>
      </c>
      <c r="C23" s="130"/>
      <c r="D23" s="127">
        <v>0</v>
      </c>
      <c r="E23" s="131" t="s">
        <v>174</v>
      </c>
      <c r="F23" s="127">
        <v>0</v>
      </c>
      <c r="G23" s="132">
        <f>IF(D23=0,0,F23/D23)</f>
        <v>0</v>
      </c>
    </row>
    <row r="24" spans="2:12" ht="15.45">
      <c r="B24" s="155" t="s">
        <v>143</v>
      </c>
      <c r="C24" s="130"/>
      <c r="D24" s="127">
        <v>0</v>
      </c>
      <c r="E24" s="131" t="s">
        <v>174</v>
      </c>
      <c r="F24" s="127">
        <v>0</v>
      </c>
      <c r="G24" s="132">
        <f>IF(D24=0,0,F24/D24)</f>
        <v>0</v>
      </c>
    </row>
    <row r="25" spans="2:12" ht="15.45">
      <c r="B25" s="155" t="s">
        <v>143</v>
      </c>
      <c r="C25" s="130"/>
      <c r="D25" s="154">
        <v>0</v>
      </c>
      <c r="E25" s="131" t="s">
        <v>174</v>
      </c>
      <c r="F25" s="127">
        <v>0</v>
      </c>
      <c r="G25" s="132">
        <f>IF(D25=0,0,F25/D25)</f>
        <v>0</v>
      </c>
    </row>
    <row r="26" spans="2:12" ht="15">
      <c r="B26" s="155" t="s">
        <v>143</v>
      </c>
      <c r="C26" s="112"/>
      <c r="D26" s="127">
        <v>0</v>
      </c>
      <c r="E26" s="131" t="s">
        <v>174</v>
      </c>
      <c r="F26" s="127">
        <v>0</v>
      </c>
      <c r="G26" s="132">
        <f>IF(D26=0,0,F26/D26)</f>
        <v>0</v>
      </c>
    </row>
    <row r="27" spans="2:12" ht="15.45">
      <c r="B27" s="110" t="s">
        <v>169</v>
      </c>
      <c r="C27" s="112"/>
      <c r="D27" s="128">
        <f>SUM(D23:D26)</f>
        <v>0</v>
      </c>
      <c r="E27" s="133"/>
      <c r="F27" s="128">
        <f>SUM(F23:F26)</f>
        <v>0</v>
      </c>
      <c r="G27" s="114"/>
    </row>
    <row r="28" spans="2:12" ht="15.45">
      <c r="B28" s="110" t="s">
        <v>201</v>
      </c>
      <c r="C28" s="110"/>
      <c r="D28" s="134">
        <f>D19+D27</f>
        <v>0</v>
      </c>
      <c r="E28" s="110"/>
      <c r="F28" s="134"/>
      <c r="G28" s="135"/>
    </row>
    <row r="29" spans="2:12" ht="15.45">
      <c r="B29" s="110"/>
      <c r="C29" s="110"/>
      <c r="D29" s="134"/>
      <c r="E29" s="110" t="s">
        <v>202</v>
      </c>
      <c r="F29" s="169">
        <v>0</v>
      </c>
      <c r="G29" s="135" t="s">
        <v>203</v>
      </c>
    </row>
    <row r="30" spans="2:12" ht="15.45">
      <c r="B30" s="110"/>
      <c r="C30" s="110"/>
      <c r="D30" s="134"/>
      <c r="E30" s="110" t="s">
        <v>204</v>
      </c>
      <c r="F30" s="170">
        <f>F27*F29</f>
        <v>0</v>
      </c>
      <c r="G30" s="135"/>
    </row>
    <row r="32" spans="2:12">
      <c r="B32" s="238"/>
      <c r="C32" s="239"/>
      <c r="D32" s="239"/>
      <c r="E32" s="239"/>
      <c r="F32" s="239"/>
      <c r="G32" s="240"/>
    </row>
    <row r="33" spans="2:7">
      <c r="B33" s="238"/>
      <c r="C33" s="239"/>
      <c r="D33" s="239"/>
      <c r="E33" s="239"/>
      <c r="F33" s="239"/>
      <c r="G33" s="240"/>
    </row>
  </sheetData>
  <sheetProtection sheet="1" objects="1" scenarios="1"/>
  <mergeCells count="7">
    <mergeCell ref="B1:H1"/>
    <mergeCell ref="B33:G33"/>
    <mergeCell ref="C7:F7"/>
    <mergeCell ref="E21:F21"/>
    <mergeCell ref="B32:G32"/>
    <mergeCell ref="C3:D3"/>
    <mergeCell ref="B5:G5"/>
  </mergeCells>
  <pageMargins left="0.95" right="0.45" top="0.75" bottom="0.75" header="0.3" footer="0.3"/>
  <pageSetup scale="95" orientation="portrait" horizontalDpi="4294967295" verticalDpi="4294967295" r:id="rId1"/>
  <headerFooter>
    <oddFooter>&amp;L&amp;F&amp;R&amp;A</oddFooter>
  </headerFooter>
  <ignoredErrors>
    <ignoredError sqref="F18:F19 F1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54"/>
  <sheetViews>
    <sheetView topLeftCell="H10" zoomScaleNormal="100" workbookViewId="0">
      <selection activeCell="S23" sqref="S23"/>
    </sheetView>
  </sheetViews>
  <sheetFormatPr defaultRowHeight="12.45"/>
  <cols>
    <col min="1" max="1" width="3.69140625" customWidth="1"/>
    <col min="2" max="2" width="25.38281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36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March!F5+1</f>
        <v>43191</v>
      </c>
      <c r="E5" s="34" t="s">
        <v>4</v>
      </c>
      <c r="F5" s="59">
        <f>D5+29</f>
        <v>43220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9" t="s">
        <v>5</v>
      </c>
      <c r="I11" s="49"/>
      <c r="J11" s="49"/>
      <c r="K11" s="49" t="s">
        <v>5</v>
      </c>
      <c r="L11" s="49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March!C42</f>
        <v>0</v>
      </c>
      <c r="D12" s="11">
        <f>March!D42</f>
        <v>0</v>
      </c>
      <c r="E12" s="11">
        <f>March!E42</f>
        <v>0</v>
      </c>
      <c r="F12" s="11">
        <f>March!F42</f>
        <v>0</v>
      </c>
      <c r="G12" s="11">
        <f>March!G42</f>
        <v>0</v>
      </c>
      <c r="H12" s="11">
        <f>March!H42</f>
        <v>0</v>
      </c>
      <c r="I12" s="11">
        <f>March!I42</f>
        <v>0</v>
      </c>
      <c r="J12" s="11">
        <f>March!J42</f>
        <v>0</v>
      </c>
      <c r="K12" s="11">
        <f>March!K42</f>
        <v>0</v>
      </c>
      <c r="L12" s="11">
        <f>March!L42</f>
        <v>0</v>
      </c>
      <c r="M12" s="11">
        <f>March!M42</f>
        <v>0</v>
      </c>
      <c r="N12" s="11">
        <f>March!N42</f>
        <v>0</v>
      </c>
      <c r="O12" s="11">
        <f>March!O42</f>
        <v>0</v>
      </c>
      <c r="P12" s="11">
        <f>March!P42</f>
        <v>0</v>
      </c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20.149999999999999" customHeight="1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5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5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5.9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5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20.149999999999999" customHeight="1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9" ht="15.9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5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5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5">
        <f>SUM(C42:P42)</f>
        <v>0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0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1" t="s">
        <v>55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54"/>
  <sheetViews>
    <sheetView topLeftCell="B22" zoomScaleNormal="100" workbookViewId="0">
      <selection activeCell="I18" sqref="I18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40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April!F5+1</f>
        <v>43221</v>
      </c>
      <c r="E5" s="34" t="s">
        <v>4</v>
      </c>
      <c r="F5" s="59">
        <f>D5+30</f>
        <v>43251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April!C42</f>
        <v>0</v>
      </c>
      <c r="D12" s="11">
        <f>April!D42</f>
        <v>0</v>
      </c>
      <c r="E12" s="11">
        <f>April!E42</f>
        <v>0</v>
      </c>
      <c r="F12" s="11">
        <f>April!F42</f>
        <v>0</v>
      </c>
      <c r="G12" s="11">
        <f>April!G42</f>
        <v>0</v>
      </c>
      <c r="H12" s="11">
        <f>April!H42</f>
        <v>0</v>
      </c>
      <c r="I12" s="11">
        <f>April!I42</f>
        <v>0</v>
      </c>
      <c r="J12" s="11">
        <f>April!J42</f>
        <v>0</v>
      </c>
      <c r="K12" s="11">
        <f>April!K42</f>
        <v>0</v>
      </c>
      <c r="L12" s="11">
        <f>April!L42</f>
        <v>0</v>
      </c>
      <c r="M12" s="11">
        <f>April!M42</f>
        <v>0</v>
      </c>
      <c r="N12" s="11">
        <f>April!N42</f>
        <v>0</v>
      </c>
      <c r="O12" s="11">
        <f>April!O42</f>
        <v>0</v>
      </c>
      <c r="P12" s="11">
        <f>April!P42</f>
        <v>0</v>
      </c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3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20.149999999999999" customHeight="1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20.149999999999999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/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1" header="0.5" footer="0.5"/>
  <pageSetup scale="67" orientation="landscape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54"/>
  <sheetViews>
    <sheetView zoomScaleNormal="100" workbookViewId="0"/>
  </sheetViews>
  <sheetFormatPr defaultRowHeight="12.45"/>
  <cols>
    <col min="1" max="1" width="3.69140625" customWidth="1"/>
    <col min="2" max="2" width="25.38281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37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May!F5+1</f>
        <v>43252</v>
      </c>
      <c r="E5" s="34" t="s">
        <v>4</v>
      </c>
      <c r="F5" s="59">
        <f>D5+29</f>
        <v>43281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0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May!C42</f>
        <v>0</v>
      </c>
      <c r="D12" s="11">
        <f>May!D42</f>
        <v>0</v>
      </c>
      <c r="E12" s="11">
        <f>May!E42</f>
        <v>0</v>
      </c>
      <c r="F12" s="11">
        <f>May!F42</f>
        <v>0</v>
      </c>
      <c r="G12" s="11">
        <f>May!G42</f>
        <v>0</v>
      </c>
      <c r="H12" s="11">
        <f>May!H42</f>
        <v>0</v>
      </c>
      <c r="I12" s="11">
        <f>May!I42</f>
        <v>0</v>
      </c>
      <c r="J12" s="11">
        <f>May!J42</f>
        <v>0</v>
      </c>
      <c r="K12" s="11">
        <f>May!K42</f>
        <v>0</v>
      </c>
      <c r="L12" s="11">
        <f>May!L42</f>
        <v>0</v>
      </c>
      <c r="M12" s="11">
        <f>May!M42</f>
        <v>0</v>
      </c>
      <c r="N12" s="11">
        <f>May!N42</f>
        <v>0</v>
      </c>
      <c r="O12" s="11">
        <f>May!O42</f>
        <v>0</v>
      </c>
      <c r="P12" s="11">
        <f>May!P42</f>
        <v>0</v>
      </c>
      <c r="Q12" s="15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5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5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2">
        <f>SUM(C25:P25)</f>
        <v>0</v>
      </c>
    </row>
    <row r="26" spans="1:17" ht="15.9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5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2">
        <f>SUM(C27:P27)</f>
        <v>0</v>
      </c>
    </row>
    <row r="28" spans="1:17" ht="15.9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5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2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>
        <f>SUM(C31:P31)</f>
        <v>0</v>
      </c>
    </row>
    <row r="32" spans="1:17" ht="15.9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2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5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2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5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22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5"/>
    </row>
    <row r="44" spans="1:19" ht="15">
      <c r="A44" s="1"/>
      <c r="B44" s="1" t="s">
        <v>29</v>
      </c>
      <c r="C44" s="6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" t="s">
        <v>30</v>
      </c>
      <c r="O44" s="1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0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54"/>
  <sheetViews>
    <sheetView topLeftCell="A7" zoomScaleNormal="100" workbookViewId="0">
      <selection activeCell="C33" sqref="C33"/>
    </sheetView>
  </sheetViews>
  <sheetFormatPr defaultRowHeight="12.45"/>
  <cols>
    <col min="1" max="1" width="3.69140625" customWidth="1"/>
    <col min="2" max="2" width="26.69140625" customWidth="1"/>
    <col min="3" max="6" width="11.69140625" customWidth="1"/>
    <col min="7" max="7" width="9.23046875" customWidth="1"/>
    <col min="8" max="8" width="8.23046875" customWidth="1"/>
    <col min="9" max="9" width="8.3828125" customWidth="1"/>
    <col min="10" max="13" width="11.69140625" customWidth="1"/>
    <col min="14" max="14" width="10" customWidth="1"/>
    <col min="16" max="16" width="8.84375" customWidth="1"/>
    <col min="17" max="17" width="9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38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June!F5+1</f>
        <v>43282</v>
      </c>
      <c r="E5" s="34" t="s">
        <v>4</v>
      </c>
      <c r="F5" s="59">
        <f>D5+30</f>
        <v>43312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June!C42</f>
        <v>0</v>
      </c>
      <c r="D12" s="11">
        <f>June!D42</f>
        <v>0</v>
      </c>
      <c r="E12" s="11">
        <f>June!E42</f>
        <v>0</v>
      </c>
      <c r="F12" s="11">
        <f>June!F42</f>
        <v>0</v>
      </c>
      <c r="G12" s="11">
        <f>June!G42</f>
        <v>0</v>
      </c>
      <c r="H12" s="11">
        <f>June!H42</f>
        <v>0</v>
      </c>
      <c r="I12" s="11">
        <f>June!I42</f>
        <v>0</v>
      </c>
      <c r="J12" s="11">
        <f>June!J42</f>
        <v>0</v>
      </c>
      <c r="K12" s="11">
        <f>June!K42</f>
        <v>0</v>
      </c>
      <c r="L12" s="11">
        <f>June!L42</f>
        <v>0</v>
      </c>
      <c r="M12" s="11">
        <f>June!M42</f>
        <v>0</v>
      </c>
      <c r="N12" s="11">
        <f>June!N42</f>
        <v>0</v>
      </c>
      <c r="O12" s="11">
        <f>June!O42</f>
        <v>0</v>
      </c>
      <c r="P12" s="11">
        <f>June!P42</f>
        <v>0</v>
      </c>
      <c r="Q12" s="56">
        <f>SUM(C12:P12)</f>
        <v>0</v>
      </c>
    </row>
    <row r="13" spans="1:17" ht="20.149999999999999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7"/>
    </row>
    <row r="14" spans="1:17" ht="15.9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57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7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7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7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7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7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7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7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57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56"/>
    </row>
    <row r="24" spans="1:17" ht="20.149999999999999" customHeight="1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56"/>
    </row>
    <row r="25" spans="1:17" ht="15.9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8">
        <f>SUM(C25:P25)</f>
        <v>0</v>
      </c>
    </row>
    <row r="26" spans="1:17" ht="20.149999999999999" customHeight="1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6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8">
        <f>SUM(C27:P27)</f>
        <v>0</v>
      </c>
    </row>
    <row r="28" spans="1:17" ht="15.9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6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8">
        <f>SUM(C29:P29)</f>
        <v>0</v>
      </c>
    </row>
    <row r="30" spans="1:17" ht="15.9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6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8">
        <f>SUM(C31:P31)</f>
        <v>0</v>
      </c>
    </row>
    <row r="32" spans="1:17" ht="15.9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6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58">
        <f>SUM(C33:P33)</f>
        <v>0</v>
      </c>
    </row>
    <row r="34" spans="1:19" ht="15.9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6"/>
    </row>
    <row r="35" spans="1:19" ht="15.9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58">
        <f>SUM(C35:P35)</f>
        <v>0</v>
      </c>
    </row>
    <row r="36" spans="1:19" ht="20.149999999999999" customHeight="1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56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56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56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56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56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56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58">
        <f>SUM(C42:P42)</f>
        <v>0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57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57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0</v>
      </c>
      <c r="Q45" s="57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55</v>
      </c>
      <c r="O46" s="1"/>
      <c r="P46" s="15">
        <f>Q42</f>
        <v>0</v>
      </c>
      <c r="Q46" s="57"/>
      <c r="R46" s="43">
        <f>(P45+P46)*R45*0.5</f>
        <v>0</v>
      </c>
      <c r="S46" t="s">
        <v>104</v>
      </c>
    </row>
    <row r="47" spans="1:19">
      <c r="Q47" s="40"/>
    </row>
    <row r="48" spans="1:19">
      <c r="Q48" s="40"/>
    </row>
    <row r="49" spans="2:17">
      <c r="Q49" s="40"/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1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54"/>
  <sheetViews>
    <sheetView topLeftCell="I43" zoomScaleNormal="100" workbookViewId="0">
      <selection activeCell="T46" sqref="T46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41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33">
        <f>July!F5+1</f>
        <v>43313</v>
      </c>
      <c r="E5" s="3" t="s">
        <v>4</v>
      </c>
      <c r="F5" s="33">
        <f>D5+30</f>
        <v>43343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July!C42</f>
        <v>0</v>
      </c>
      <c r="D12" s="11">
        <f>July!D42</f>
        <v>0</v>
      </c>
      <c r="E12" s="11">
        <f>July!E42</f>
        <v>0</v>
      </c>
      <c r="F12" s="11">
        <f>July!F42</f>
        <v>0</v>
      </c>
      <c r="G12" s="11">
        <f>July!G42</f>
        <v>0</v>
      </c>
      <c r="H12" s="11">
        <f>July!H42</f>
        <v>0</v>
      </c>
      <c r="I12" s="11">
        <f>July!I42</f>
        <v>0</v>
      </c>
      <c r="J12" s="11">
        <f>July!J42</f>
        <v>0</v>
      </c>
      <c r="K12" s="11">
        <f>July!K42</f>
        <v>0</v>
      </c>
      <c r="L12" s="11">
        <f>July!L42</f>
        <v>0</v>
      </c>
      <c r="M12" s="11">
        <f>July!M42</f>
        <v>0</v>
      </c>
      <c r="N12" s="11">
        <f>July!N42</f>
        <v>0</v>
      </c>
      <c r="O12" s="11">
        <f>July!O42</f>
        <v>0</v>
      </c>
      <c r="P12" s="11">
        <f>July!P42</f>
        <v>0</v>
      </c>
      <c r="Q12" s="23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3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3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3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3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3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/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" t="s">
        <v>30</v>
      </c>
      <c r="O44" s="1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53</v>
      </c>
      <c r="O45" s="1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S54"/>
  <sheetViews>
    <sheetView zoomScaleNormal="100" workbookViewId="0"/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39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August!F5+1</f>
        <v>43344</v>
      </c>
      <c r="E5" s="3" t="s">
        <v>4</v>
      </c>
      <c r="F5" s="59">
        <f>D5+29</f>
        <v>43373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August!C42</f>
        <v>0</v>
      </c>
      <c r="D12" s="11">
        <f>August!D42</f>
        <v>0</v>
      </c>
      <c r="E12" s="11">
        <f>August!E42</f>
        <v>0</v>
      </c>
      <c r="F12" s="11">
        <f>August!F42</f>
        <v>0</v>
      </c>
      <c r="G12" s="11">
        <f>August!G42</f>
        <v>0</v>
      </c>
      <c r="H12" s="11">
        <f>August!H42</f>
        <v>0</v>
      </c>
      <c r="I12" s="11">
        <f>August!I42</f>
        <v>0</v>
      </c>
      <c r="J12" s="11">
        <f>August!J42</f>
        <v>0</v>
      </c>
      <c r="K12" s="11">
        <f>August!K42</f>
        <v>0</v>
      </c>
      <c r="L12" s="11">
        <f>August!L42</f>
        <v>0</v>
      </c>
      <c r="M12" s="11">
        <f>August!M42</f>
        <v>0</v>
      </c>
      <c r="N12" s="11">
        <f>August!N42</f>
        <v>0</v>
      </c>
      <c r="O12" s="11">
        <f>August!O42</f>
        <v>0</v>
      </c>
      <c r="P12" s="11">
        <f>August!P42</f>
        <v>0</v>
      </c>
      <c r="Q12" s="23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3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3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3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3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3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3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53</v>
      </c>
      <c r="O45" s="1"/>
      <c r="P45" s="15">
        <f>Q12</f>
        <v>0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7" orientation="landscape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54"/>
  <sheetViews>
    <sheetView topLeftCell="A12" zoomScaleNormal="100" workbookViewId="0">
      <selection activeCell="E20" sqref="E20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44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September!F5+1</f>
        <v>43374</v>
      </c>
      <c r="E5" s="3" t="s">
        <v>4</v>
      </c>
      <c r="F5" s="59">
        <f>D5+30</f>
        <v>43404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September!C42</f>
        <v>0</v>
      </c>
      <c r="D12" s="11">
        <f>September!D42</f>
        <v>0</v>
      </c>
      <c r="E12" s="11">
        <f>September!E42</f>
        <v>0</v>
      </c>
      <c r="F12" s="11">
        <f>September!F42</f>
        <v>0</v>
      </c>
      <c r="G12" s="11">
        <f>September!G42</f>
        <v>0</v>
      </c>
      <c r="H12" s="11">
        <f>September!H42</f>
        <v>0</v>
      </c>
      <c r="I12" s="11">
        <f>September!I42</f>
        <v>0</v>
      </c>
      <c r="J12" s="11">
        <f>September!J42</f>
        <v>0</v>
      </c>
      <c r="K12" s="11">
        <f>September!K42</f>
        <v>0</v>
      </c>
      <c r="L12" s="11">
        <f>September!L42</f>
        <v>0</v>
      </c>
      <c r="M12" s="11">
        <f>September!M42</f>
        <v>0</v>
      </c>
      <c r="N12" s="11">
        <f>September!N42</f>
        <v>0</v>
      </c>
      <c r="O12" s="11">
        <f>September!O42</f>
        <v>0</v>
      </c>
      <c r="P12" s="11">
        <f>September!P42</f>
        <v>0</v>
      </c>
      <c r="Q12" s="1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20.149999999999999" customHeight="1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20.149999999999999" customHeight="1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9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55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54"/>
  <sheetViews>
    <sheetView topLeftCell="G49" zoomScaleNormal="100" workbookViewId="0">
      <selection activeCell="P54" sqref="P54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7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43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October!F5+1</f>
        <v>43405</v>
      </c>
      <c r="E5" s="3" t="s">
        <v>4</v>
      </c>
      <c r="F5" s="59">
        <f>D5+29</f>
        <v>43434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October!C42</f>
        <v>0</v>
      </c>
      <c r="D12" s="11">
        <f>October!D42</f>
        <v>0</v>
      </c>
      <c r="E12" s="11">
        <f>October!E42</f>
        <v>0</v>
      </c>
      <c r="F12" s="11">
        <f>October!F42</f>
        <v>0</v>
      </c>
      <c r="G12" s="11">
        <f>October!G42</f>
        <v>0</v>
      </c>
      <c r="H12" s="11">
        <f>October!H42</f>
        <v>0</v>
      </c>
      <c r="I12" s="11">
        <f>October!I42</f>
        <v>0</v>
      </c>
      <c r="J12" s="11">
        <f>October!J42</f>
        <v>0</v>
      </c>
      <c r="K12" s="11">
        <f>October!K42</f>
        <v>0</v>
      </c>
      <c r="L12" s="11">
        <f>October!L42</f>
        <v>0</v>
      </c>
      <c r="M12" s="11">
        <f>October!M42</f>
        <v>0</v>
      </c>
      <c r="N12" s="11">
        <f>October!N42</f>
        <v>0</v>
      </c>
      <c r="O12" s="11">
        <f>October!O42</f>
        <v>0</v>
      </c>
      <c r="P12" s="11">
        <f>October!P42</f>
        <v>0</v>
      </c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0</v>
      </c>
      <c r="Q45" s="1"/>
      <c r="R45" s="40">
        <f>(($F$5-$D$5+1))</f>
        <v>30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</v>
      </c>
      <c r="D53" s="141">
        <v>10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54"/>
  <sheetViews>
    <sheetView topLeftCell="H40" zoomScaleNormal="100" workbookViewId="0">
      <selection activeCell="S49" sqref="S49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42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November!F5+1</f>
        <v>43435</v>
      </c>
      <c r="E5" s="34" t="s">
        <v>4</v>
      </c>
      <c r="F5" s="59">
        <f>D5+30</f>
        <v>43465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November!C42</f>
        <v>0</v>
      </c>
      <c r="D12" s="11">
        <f>November!D42</f>
        <v>0</v>
      </c>
      <c r="E12" s="11">
        <f>November!E42</f>
        <v>0</v>
      </c>
      <c r="F12" s="11">
        <f>November!F42</f>
        <v>0</v>
      </c>
      <c r="G12" s="11">
        <f>November!G42</f>
        <v>0</v>
      </c>
      <c r="H12" s="11">
        <f>November!H42</f>
        <v>0</v>
      </c>
      <c r="I12" s="11">
        <f>November!I42</f>
        <v>0</v>
      </c>
      <c r="J12" s="11">
        <f>November!J42</f>
        <v>0</v>
      </c>
      <c r="K12" s="11">
        <f>November!K42</f>
        <v>0</v>
      </c>
      <c r="L12" s="11">
        <f>November!L42</f>
        <v>0</v>
      </c>
      <c r="M12" s="11">
        <f>November!M42</f>
        <v>0</v>
      </c>
      <c r="N12" s="11">
        <f>November!N42</f>
        <v>0</v>
      </c>
      <c r="O12" s="11">
        <f>November!O42</f>
        <v>0</v>
      </c>
      <c r="P12" s="11">
        <f>November!P42</f>
        <v>0</v>
      </c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" t="s">
        <v>54</v>
      </c>
      <c r="O45" s="1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" t="s">
        <v>56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225">
        <f>SUM(C51:P51)</f>
        <v>0</v>
      </c>
    </row>
    <row r="53" spans="2:17" ht="14.15">
      <c r="B53" s="38" t="s">
        <v>177</v>
      </c>
      <c r="C53" s="141">
        <v>10</v>
      </c>
      <c r="D53" s="141">
        <v>10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66" orientation="landscape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Q45"/>
  <sheetViews>
    <sheetView topLeftCell="A16" workbookViewId="0">
      <selection activeCell="D14" sqref="D14"/>
    </sheetView>
  </sheetViews>
  <sheetFormatPr defaultRowHeight="12.45"/>
  <cols>
    <col min="1" max="1" width="4.15234375" customWidth="1"/>
    <col min="2" max="2" width="24.84375" customWidth="1"/>
    <col min="4" max="4" width="10.15234375" bestFit="1" customWidth="1"/>
    <col min="5" max="5" width="12.3828125" customWidth="1"/>
    <col min="6" max="6" width="11.15234375" customWidth="1"/>
    <col min="7" max="7" width="11.69140625" customWidth="1"/>
    <col min="8" max="8" width="10" customWidth="1"/>
    <col min="9" max="9" width="10.3828125" customWidth="1"/>
    <col min="10" max="10" width="11.23046875" customWidth="1"/>
    <col min="11" max="11" width="10.84375" customWidth="1"/>
    <col min="12" max="12" width="11.15234375" customWidth="1"/>
    <col min="15" max="15" width="12.3828125" customWidth="1"/>
    <col min="16" max="16" width="11.69140625" customWidth="1"/>
  </cols>
  <sheetData>
    <row r="1" spans="2:17" ht="17.600000000000001">
      <c r="B1" s="250" t="s">
        <v>124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2:17" ht="17.60000000000000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15.45">
      <c r="B3" s="31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1" t="s">
        <v>1</v>
      </c>
      <c r="C4" s="33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2:17" ht="15">
      <c r="B5" s="1" t="s">
        <v>2</v>
      </c>
      <c r="C5" s="3" t="s">
        <v>3</v>
      </c>
      <c r="D5" s="33">
        <f>Jan!D5</f>
        <v>43101</v>
      </c>
      <c r="E5" s="34" t="s">
        <v>4</v>
      </c>
      <c r="F5" s="33">
        <f>Jan!F5</f>
        <v>43131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2:17"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 t="s">
        <v>5</v>
      </c>
      <c r="O6" s="6"/>
      <c r="P6" s="6" t="s">
        <v>5</v>
      </c>
      <c r="Q6" s="6" t="s">
        <v>5</v>
      </c>
    </row>
    <row r="7" spans="2:17" ht="15">
      <c r="B7" s="1" t="s">
        <v>6</v>
      </c>
      <c r="C7" s="33" t="str">
        <f>Jan!C7</f>
        <v xml:space="preserve">Breeding </v>
      </c>
      <c r="D7" s="33" t="str">
        <f>Jan!D7</f>
        <v>1 St. Calf</v>
      </c>
      <c r="E7" s="33" t="str">
        <f>Jan!E7</f>
        <v>Repl.</v>
      </c>
      <c r="F7" s="33" t="str">
        <f>Jan!F7</f>
        <v>Repl.</v>
      </c>
      <c r="G7" s="33" t="str">
        <f>Jan!G7</f>
        <v>Weaned</v>
      </c>
      <c r="H7" s="33" t="str">
        <f>Jan!H7</f>
        <v>Weaned</v>
      </c>
      <c r="I7" s="33" t="str">
        <f>Jan!I7</f>
        <v>Worker</v>
      </c>
      <c r="J7" s="33" t="str">
        <f>Jan!J7</f>
        <v>Calves</v>
      </c>
      <c r="K7" s="33" t="str">
        <f>Jan!K7</f>
        <v>Raised</v>
      </c>
      <c r="L7" s="33" t="str">
        <f>Jan!L7</f>
        <v>Raised</v>
      </c>
      <c r="M7" s="33" t="str">
        <f>Jan!M7</f>
        <v>Purchased</v>
      </c>
      <c r="N7" s="33" t="str">
        <f>Jan!N7</f>
        <v>Purchased</v>
      </c>
      <c r="O7" s="33" t="str">
        <f>Jan!O7</f>
        <v>-------</v>
      </c>
      <c r="P7" s="33" t="str">
        <f>Jan!P7</f>
        <v>Purchased</v>
      </c>
      <c r="Q7" s="1"/>
    </row>
    <row r="8" spans="2:17" ht="15">
      <c r="B8" s="3" t="s">
        <v>7</v>
      </c>
      <c r="C8" s="33" t="str">
        <f>Jan!C8</f>
        <v>Cows</v>
      </c>
      <c r="D8" s="33" t="str">
        <f>Jan!D8</f>
        <v>Repl.</v>
      </c>
      <c r="E8" s="33" t="str">
        <f>Jan!E8</f>
        <v>Heifers</v>
      </c>
      <c r="F8" s="33" t="str">
        <f>Jan!F8</f>
        <v>Heifers</v>
      </c>
      <c r="G8" s="33" t="str">
        <f>Jan!G8</f>
        <v>Calves</v>
      </c>
      <c r="H8" s="33" t="str">
        <f>Jan!H8</f>
        <v>Calves</v>
      </c>
      <c r="I8" s="33" t="str">
        <f>Jan!I8</f>
        <v>Calves</v>
      </c>
      <c r="J8" s="33" t="str">
        <f>Jan!J8</f>
        <v>Born</v>
      </c>
      <c r="K8" s="33" t="str">
        <f>Jan!K8</f>
        <v>Stocker</v>
      </c>
      <c r="L8" s="33" t="str">
        <f>Jan!L8</f>
        <v>Stocker</v>
      </c>
      <c r="M8" s="33" t="str">
        <f>Jan!M8</f>
        <v>Stocker</v>
      </c>
      <c r="N8" s="33" t="str">
        <f>Jan!N8</f>
        <v>Stocker</v>
      </c>
      <c r="O8" s="33" t="str">
        <f>Jan!O8</f>
        <v>-------</v>
      </c>
      <c r="P8" s="33" t="str">
        <f>Jan!P8</f>
        <v>Herd</v>
      </c>
      <c r="Q8" s="1"/>
    </row>
    <row r="9" spans="2:17" ht="15">
      <c r="B9" s="1"/>
      <c r="C9" s="33" t="str">
        <f>Jan!C9</f>
        <v>-------</v>
      </c>
      <c r="D9" s="33" t="str">
        <f>Jan!D9</f>
        <v>Heifers</v>
      </c>
      <c r="E9" s="33" t="str">
        <f>Jan!E9</f>
        <v>-------</v>
      </c>
      <c r="F9" s="33" t="str">
        <f>Jan!F9</f>
        <v>-------</v>
      </c>
      <c r="G9" s="33" t="str">
        <f>Jan!G9</f>
        <v>Steers</v>
      </c>
      <c r="H9" s="33" t="str">
        <f>Jan!H9</f>
        <v>Heifers</v>
      </c>
      <c r="I9" s="33" t="str">
        <f>Jan!I9</f>
        <v>-------</v>
      </c>
      <c r="J9" s="33" t="str">
        <f>Jan!J9</f>
        <v>-------</v>
      </c>
      <c r="K9" s="33" t="str">
        <f>Jan!K9</f>
        <v>Heifer</v>
      </c>
      <c r="L9" s="33" t="str">
        <f>Jan!L9</f>
        <v>Steers</v>
      </c>
      <c r="M9" s="33" t="str">
        <f>Jan!M9</f>
        <v>Heifer</v>
      </c>
      <c r="N9" s="33" t="str">
        <f>Jan!N9</f>
        <v>Steers</v>
      </c>
      <c r="O9" s="33" t="str">
        <f>Jan!O9</f>
        <v>-------</v>
      </c>
      <c r="P9" s="33" t="str">
        <f>Jan!P9</f>
        <v>Bulls</v>
      </c>
      <c r="Q9" s="1"/>
    </row>
    <row r="10" spans="2:17" ht="15">
      <c r="B10" s="3" t="s">
        <v>8</v>
      </c>
      <c r="C10" s="33" t="str">
        <f>Jan!C10</f>
        <v>-------</v>
      </c>
      <c r="D10" s="33" t="str">
        <f>Jan!D10</f>
        <v>Bred</v>
      </c>
      <c r="E10" s="33" t="str">
        <f>Jan!E10</f>
        <v>Exposed</v>
      </c>
      <c r="F10" s="33" t="str">
        <f>Jan!F10</f>
        <v>Open</v>
      </c>
      <c r="G10" s="33" t="str">
        <f>Jan!G10</f>
        <v>-------</v>
      </c>
      <c r="H10" s="33" t="str">
        <f>Jan!H10</f>
        <v>-------</v>
      </c>
      <c r="I10" s="33" t="str">
        <f>Jan!I10</f>
        <v>-------</v>
      </c>
      <c r="J10" s="33" t="str">
        <f>Jan!J10</f>
        <v>-------</v>
      </c>
      <c r="K10" s="33" t="str">
        <f>Jan!K10</f>
        <v>Raised</v>
      </c>
      <c r="L10" s="33" t="str">
        <f>Jan!L10</f>
        <v>Raised</v>
      </c>
      <c r="M10" s="33" t="str">
        <f>Jan!M10</f>
        <v>Purchased</v>
      </c>
      <c r="N10" s="33" t="str">
        <f>Jan!N10</f>
        <v>Purchased</v>
      </c>
      <c r="O10" s="33" t="str">
        <f>Jan!O10</f>
        <v>-------</v>
      </c>
      <c r="P10" s="33" t="str">
        <f>Jan!P10</f>
        <v>-------</v>
      </c>
      <c r="Q10" s="20" t="s">
        <v>9</v>
      </c>
    </row>
    <row r="11" spans="2:17"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2:17" ht="15">
      <c r="B12" s="10" t="s">
        <v>59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1"/>
    </row>
    <row r="13" spans="2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>
      <c r="B14" s="22" t="s">
        <v>34</v>
      </c>
      <c r="C14" s="35">
        <f>Jan!C20</f>
        <v>0</v>
      </c>
      <c r="D14" s="35">
        <f>Jan!D20</f>
        <v>0</v>
      </c>
      <c r="E14" s="35">
        <f>Jan!E20</f>
        <v>0</v>
      </c>
      <c r="F14" s="35">
        <f>Jan!F20</f>
        <v>0</v>
      </c>
      <c r="G14" s="35">
        <f>Jan!G20</f>
        <v>0</v>
      </c>
      <c r="H14" s="35">
        <f>Jan!H20</f>
        <v>0</v>
      </c>
      <c r="I14" s="35">
        <f>Jan!I20</f>
        <v>0</v>
      </c>
      <c r="J14" s="35">
        <f>Jan!J20</f>
        <v>0</v>
      </c>
      <c r="K14" s="35">
        <f>Jan!K20</f>
        <v>0</v>
      </c>
      <c r="L14" s="35">
        <f>Jan!L20</f>
        <v>0</v>
      </c>
      <c r="M14" s="35">
        <f>Jan!M20</f>
        <v>0</v>
      </c>
      <c r="N14" s="35">
        <f>Jan!N20</f>
        <v>0</v>
      </c>
      <c r="O14" s="35">
        <f>Jan!O20</f>
        <v>0</v>
      </c>
      <c r="P14" s="35">
        <f>Jan!P20</f>
        <v>0</v>
      </c>
      <c r="Q14" s="36">
        <f t="shared" ref="Q14:Q25" si="0">SUM(C14:P14)</f>
        <v>0</v>
      </c>
    </row>
    <row r="15" spans="2:17">
      <c r="B15" s="22" t="s">
        <v>35</v>
      </c>
      <c r="C15" s="1">
        <f>Feb.!C20</f>
        <v>0</v>
      </c>
      <c r="D15" s="1">
        <f>Feb.!D20</f>
        <v>0</v>
      </c>
      <c r="E15" s="1">
        <f>Feb.!E20</f>
        <v>0</v>
      </c>
      <c r="F15" s="1">
        <f>Feb.!F20</f>
        <v>0</v>
      </c>
      <c r="G15" s="1">
        <f>Feb.!G20</f>
        <v>0</v>
      </c>
      <c r="H15" s="1">
        <f>Feb.!H20</f>
        <v>0</v>
      </c>
      <c r="I15" s="1">
        <f>Feb.!I20</f>
        <v>0</v>
      </c>
      <c r="J15" s="1">
        <f>Feb.!J20</f>
        <v>0</v>
      </c>
      <c r="K15" s="1">
        <f>Feb.!K20</f>
        <v>0</v>
      </c>
      <c r="L15" s="1">
        <f>Feb.!L20</f>
        <v>0</v>
      </c>
      <c r="M15" s="1">
        <f>Feb.!M20</f>
        <v>0</v>
      </c>
      <c r="N15" s="1">
        <f>Feb.!N20</f>
        <v>0</v>
      </c>
      <c r="O15" s="1">
        <f>Feb.!O20</f>
        <v>0</v>
      </c>
      <c r="P15" s="1">
        <f>Feb.!P20</f>
        <v>0</v>
      </c>
      <c r="Q15" s="36">
        <f t="shared" si="0"/>
        <v>0</v>
      </c>
    </row>
    <row r="16" spans="2:17">
      <c r="B16" s="22" t="s">
        <v>33</v>
      </c>
      <c r="C16" s="37">
        <f>March!C20</f>
        <v>0</v>
      </c>
      <c r="D16" s="37">
        <f>March!D20</f>
        <v>0</v>
      </c>
      <c r="E16" s="37">
        <f>March!E20</f>
        <v>0</v>
      </c>
      <c r="F16" s="37">
        <f>March!F20</f>
        <v>0</v>
      </c>
      <c r="G16" s="37">
        <f>March!G20</f>
        <v>0</v>
      </c>
      <c r="H16" s="37">
        <f>March!H20</f>
        <v>0</v>
      </c>
      <c r="I16" s="37">
        <f>March!I20</f>
        <v>0</v>
      </c>
      <c r="J16" s="37">
        <f>March!J20</f>
        <v>0</v>
      </c>
      <c r="K16" s="37">
        <f>March!K20</f>
        <v>0</v>
      </c>
      <c r="L16" s="37">
        <f>March!L20</f>
        <v>0</v>
      </c>
      <c r="M16" s="37">
        <f>March!M20</f>
        <v>0</v>
      </c>
      <c r="N16" s="37">
        <f>March!N20</f>
        <v>0</v>
      </c>
      <c r="O16" s="37">
        <f>March!O20</f>
        <v>0</v>
      </c>
      <c r="P16" s="37">
        <f>March!P20</f>
        <v>0</v>
      </c>
      <c r="Q16" s="36">
        <f t="shared" si="0"/>
        <v>0</v>
      </c>
    </row>
    <row r="17" spans="2:17">
      <c r="B17" s="22" t="s">
        <v>36</v>
      </c>
      <c r="C17" s="37">
        <f>April!C20</f>
        <v>0</v>
      </c>
      <c r="D17" s="37">
        <f>April!D20</f>
        <v>0</v>
      </c>
      <c r="E17" s="37">
        <f>April!E20</f>
        <v>0</v>
      </c>
      <c r="F17" s="37">
        <f>April!F20</f>
        <v>0</v>
      </c>
      <c r="G17" s="37">
        <f>April!G20</f>
        <v>0</v>
      </c>
      <c r="H17" s="37">
        <f>April!H20</f>
        <v>0</v>
      </c>
      <c r="I17" s="37">
        <f>April!I20</f>
        <v>0</v>
      </c>
      <c r="J17" s="37">
        <f>April!J20</f>
        <v>0</v>
      </c>
      <c r="K17" s="37">
        <f>April!K20</f>
        <v>0</v>
      </c>
      <c r="L17" s="37">
        <f>April!L20</f>
        <v>0</v>
      </c>
      <c r="M17" s="37">
        <f>April!M20</f>
        <v>0</v>
      </c>
      <c r="N17" s="37">
        <f>April!N20</f>
        <v>0</v>
      </c>
      <c r="O17" s="37">
        <f>April!O20</f>
        <v>0</v>
      </c>
      <c r="P17" s="37">
        <f>April!P20</f>
        <v>0</v>
      </c>
      <c r="Q17" s="36">
        <f t="shared" si="0"/>
        <v>0</v>
      </c>
    </row>
    <row r="18" spans="2:17">
      <c r="B18" s="22" t="s">
        <v>40</v>
      </c>
      <c r="C18" s="37">
        <f>May!C20</f>
        <v>0</v>
      </c>
      <c r="D18" s="37">
        <f>May!D20</f>
        <v>0</v>
      </c>
      <c r="E18" s="37">
        <f>May!E20</f>
        <v>0</v>
      </c>
      <c r="F18" s="37">
        <f>May!F20</f>
        <v>0</v>
      </c>
      <c r="G18" s="37">
        <f>May!G20</f>
        <v>0</v>
      </c>
      <c r="H18" s="37">
        <f>May!H20</f>
        <v>0</v>
      </c>
      <c r="I18" s="37">
        <f>May!I20</f>
        <v>0</v>
      </c>
      <c r="J18" s="37">
        <f>May!J20</f>
        <v>0</v>
      </c>
      <c r="K18" s="37">
        <f>May!K20</f>
        <v>0</v>
      </c>
      <c r="L18" s="37">
        <f>May!L20</f>
        <v>0</v>
      </c>
      <c r="M18" s="37">
        <f>May!M20</f>
        <v>0</v>
      </c>
      <c r="N18" s="37">
        <f>May!N20</f>
        <v>0</v>
      </c>
      <c r="O18" s="37">
        <f>May!O20</f>
        <v>0</v>
      </c>
      <c r="P18" s="37">
        <f>May!P20</f>
        <v>0</v>
      </c>
      <c r="Q18" s="36">
        <f t="shared" si="0"/>
        <v>0</v>
      </c>
    </row>
    <row r="19" spans="2:17">
      <c r="B19" s="22" t="s">
        <v>37</v>
      </c>
      <c r="C19">
        <f>June!C20</f>
        <v>0</v>
      </c>
      <c r="D19">
        <f>June!D20</f>
        <v>0</v>
      </c>
      <c r="E19">
        <f>June!E20</f>
        <v>0</v>
      </c>
      <c r="F19">
        <f>June!F20</f>
        <v>0</v>
      </c>
      <c r="G19">
        <f>June!G20</f>
        <v>0</v>
      </c>
      <c r="H19">
        <f>June!H20</f>
        <v>0</v>
      </c>
      <c r="I19">
        <f>June!I20</f>
        <v>0</v>
      </c>
      <c r="J19">
        <f>June!J20</f>
        <v>0</v>
      </c>
      <c r="K19">
        <f>June!K20</f>
        <v>0</v>
      </c>
      <c r="L19">
        <f>June!L20</f>
        <v>0</v>
      </c>
      <c r="M19">
        <f>June!M20</f>
        <v>0</v>
      </c>
      <c r="N19">
        <f>June!N20</f>
        <v>0</v>
      </c>
      <c r="O19">
        <f>June!O20</f>
        <v>0</v>
      </c>
      <c r="P19">
        <f>June!P20</f>
        <v>0</v>
      </c>
      <c r="Q19" s="36">
        <f t="shared" si="0"/>
        <v>0</v>
      </c>
    </row>
    <row r="20" spans="2:17">
      <c r="B20" s="22" t="s">
        <v>38</v>
      </c>
      <c r="C20">
        <f>July!C20</f>
        <v>0</v>
      </c>
      <c r="D20">
        <f>July!D20</f>
        <v>0</v>
      </c>
      <c r="E20">
        <f>July!E20</f>
        <v>0</v>
      </c>
      <c r="F20">
        <f>July!F20</f>
        <v>0</v>
      </c>
      <c r="G20">
        <f>July!G20</f>
        <v>0</v>
      </c>
      <c r="H20">
        <f>July!H20</f>
        <v>0</v>
      </c>
      <c r="I20">
        <f>July!I20</f>
        <v>0</v>
      </c>
      <c r="J20">
        <f>July!J20</f>
        <v>0</v>
      </c>
      <c r="K20">
        <f>July!K20</f>
        <v>0</v>
      </c>
      <c r="L20">
        <f>July!L20</f>
        <v>0</v>
      </c>
      <c r="M20">
        <f>July!M20</f>
        <v>0</v>
      </c>
      <c r="N20">
        <f>July!N20</f>
        <v>0</v>
      </c>
      <c r="O20">
        <f>July!O20</f>
        <v>0</v>
      </c>
      <c r="P20">
        <f>July!P20</f>
        <v>0</v>
      </c>
      <c r="Q20" s="36">
        <f t="shared" si="0"/>
        <v>0</v>
      </c>
    </row>
    <row r="21" spans="2:17">
      <c r="B21" s="22" t="s">
        <v>41</v>
      </c>
      <c r="C21">
        <f>August!C20</f>
        <v>0</v>
      </c>
      <c r="D21">
        <f>August!D20</f>
        <v>0</v>
      </c>
      <c r="E21">
        <f>August!E20</f>
        <v>0</v>
      </c>
      <c r="F21">
        <f>August!F20</f>
        <v>0</v>
      </c>
      <c r="G21">
        <f>August!G20</f>
        <v>0</v>
      </c>
      <c r="H21">
        <f>August!H20</f>
        <v>0</v>
      </c>
      <c r="I21">
        <f>August!I20</f>
        <v>0</v>
      </c>
      <c r="J21">
        <f>August!J20</f>
        <v>0</v>
      </c>
      <c r="K21">
        <f>August!K20</f>
        <v>0</v>
      </c>
      <c r="L21">
        <f>August!L20</f>
        <v>0</v>
      </c>
      <c r="M21">
        <f>August!M20</f>
        <v>0</v>
      </c>
      <c r="N21">
        <f>August!N20</f>
        <v>0</v>
      </c>
      <c r="O21">
        <f>August!P20</f>
        <v>0</v>
      </c>
      <c r="P21">
        <f>August!P20</f>
        <v>0</v>
      </c>
      <c r="Q21" s="36">
        <f t="shared" si="0"/>
        <v>0</v>
      </c>
    </row>
    <row r="22" spans="2:17">
      <c r="B22" s="22" t="s">
        <v>39</v>
      </c>
      <c r="C22">
        <f>September!C20</f>
        <v>0</v>
      </c>
      <c r="D22">
        <f>September!D20</f>
        <v>0</v>
      </c>
      <c r="E22">
        <f>September!E20</f>
        <v>0</v>
      </c>
      <c r="F22">
        <f>September!F20</f>
        <v>0</v>
      </c>
      <c r="G22">
        <f>September!G20</f>
        <v>0</v>
      </c>
      <c r="H22">
        <f>September!H20</f>
        <v>0</v>
      </c>
      <c r="I22">
        <f>September!I20</f>
        <v>0</v>
      </c>
      <c r="J22">
        <f>September!J20</f>
        <v>0</v>
      </c>
      <c r="K22">
        <f>September!K20</f>
        <v>0</v>
      </c>
      <c r="L22">
        <f>September!L20</f>
        <v>0</v>
      </c>
      <c r="M22">
        <f>September!M20</f>
        <v>0</v>
      </c>
      <c r="N22">
        <f>September!N20</f>
        <v>0</v>
      </c>
      <c r="O22">
        <f>September!P20</f>
        <v>0</v>
      </c>
      <c r="P22">
        <f>September!P20</f>
        <v>0</v>
      </c>
      <c r="Q22" s="36">
        <f t="shared" si="0"/>
        <v>0</v>
      </c>
    </row>
    <row r="23" spans="2:17">
      <c r="B23" s="22" t="s">
        <v>44</v>
      </c>
      <c r="C23">
        <f>October!C20</f>
        <v>0</v>
      </c>
      <c r="D23">
        <f>October!D20</f>
        <v>0</v>
      </c>
      <c r="E23">
        <f>October!E20</f>
        <v>0</v>
      </c>
      <c r="F23">
        <f>October!F20</f>
        <v>0</v>
      </c>
      <c r="G23">
        <f>October!G20</f>
        <v>0</v>
      </c>
      <c r="H23">
        <f>October!H20</f>
        <v>0</v>
      </c>
      <c r="I23">
        <f>October!I20</f>
        <v>0</v>
      </c>
      <c r="J23">
        <f>October!J20</f>
        <v>0</v>
      </c>
      <c r="K23">
        <f>October!K20</f>
        <v>0</v>
      </c>
      <c r="L23">
        <f>October!L20</f>
        <v>0</v>
      </c>
      <c r="M23">
        <f>October!M20</f>
        <v>0</v>
      </c>
      <c r="N23">
        <f>October!N20</f>
        <v>0</v>
      </c>
      <c r="O23">
        <f>October!P20</f>
        <v>0</v>
      </c>
      <c r="P23">
        <f>October!P20</f>
        <v>0</v>
      </c>
      <c r="Q23" s="36">
        <f t="shared" si="0"/>
        <v>0</v>
      </c>
    </row>
    <row r="24" spans="2:17">
      <c r="B24" s="22" t="s">
        <v>43</v>
      </c>
      <c r="C24">
        <f>November!C20</f>
        <v>0</v>
      </c>
      <c r="D24">
        <f>November!D20</f>
        <v>0</v>
      </c>
      <c r="E24">
        <f>November!E20</f>
        <v>0</v>
      </c>
      <c r="F24">
        <f>November!F20</f>
        <v>0</v>
      </c>
      <c r="G24">
        <f>November!G20</f>
        <v>0</v>
      </c>
      <c r="H24">
        <f>November!H20</f>
        <v>0</v>
      </c>
      <c r="I24">
        <f>November!I20</f>
        <v>0</v>
      </c>
      <c r="J24">
        <f>November!J20</f>
        <v>0</v>
      </c>
      <c r="K24">
        <f>November!K20</f>
        <v>0</v>
      </c>
      <c r="L24">
        <f>November!L20</f>
        <v>0</v>
      </c>
      <c r="M24">
        <f>November!M20</f>
        <v>0</v>
      </c>
      <c r="N24">
        <f>November!N20</f>
        <v>0</v>
      </c>
      <c r="O24">
        <f>November!P20</f>
        <v>0</v>
      </c>
      <c r="P24">
        <f>November!P20</f>
        <v>0</v>
      </c>
      <c r="Q24" s="36">
        <f t="shared" si="0"/>
        <v>0</v>
      </c>
    </row>
    <row r="25" spans="2:17">
      <c r="B25" s="22" t="s">
        <v>42</v>
      </c>
      <c r="C25">
        <f>December!C20</f>
        <v>0</v>
      </c>
      <c r="D25">
        <f>December!D20</f>
        <v>0</v>
      </c>
      <c r="E25">
        <f>December!E20</f>
        <v>0</v>
      </c>
      <c r="F25">
        <f>December!F20</f>
        <v>0</v>
      </c>
      <c r="G25">
        <f>December!G20</f>
        <v>0</v>
      </c>
      <c r="H25">
        <f>December!H20</f>
        <v>0</v>
      </c>
      <c r="I25">
        <f>December!I20</f>
        <v>0</v>
      </c>
      <c r="J25">
        <f>December!J20</f>
        <v>0</v>
      </c>
      <c r="K25">
        <f>December!K20</f>
        <v>0</v>
      </c>
      <c r="L25">
        <f>December!L20</f>
        <v>0</v>
      </c>
      <c r="M25">
        <f>December!M20</f>
        <v>0</v>
      </c>
      <c r="N25">
        <f>December!N20</f>
        <v>0</v>
      </c>
      <c r="O25">
        <f>December!P20</f>
        <v>0</v>
      </c>
      <c r="P25">
        <f>December!P20</f>
        <v>0</v>
      </c>
      <c r="Q25" s="36">
        <f t="shared" si="0"/>
        <v>0</v>
      </c>
    </row>
    <row r="27" spans="2:17">
      <c r="B27" s="38" t="s">
        <v>60</v>
      </c>
      <c r="C27" s="39">
        <f>SUM(C14:C25)</f>
        <v>0</v>
      </c>
      <c r="D27" s="39">
        <f t="shared" ref="D27:P27" si="1">SUM(D14:D25)</f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  <c r="N27" s="39">
        <f t="shared" si="1"/>
        <v>0</v>
      </c>
      <c r="O27" s="39">
        <f>SUM(O14:O25)</f>
        <v>0</v>
      </c>
      <c r="P27" s="39">
        <f t="shared" si="1"/>
        <v>0</v>
      </c>
      <c r="Q27" s="39">
        <f>SUM(Q14:Q25)</f>
        <v>0</v>
      </c>
    </row>
    <row r="30" spans="2:17" ht="15">
      <c r="B30" s="10" t="s">
        <v>61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7">
      <c r="B32" s="22" t="s">
        <v>34</v>
      </c>
      <c r="C32" s="35">
        <f>Jan!C35</f>
        <v>0</v>
      </c>
      <c r="D32" s="35">
        <f>Jan!D35</f>
        <v>0</v>
      </c>
      <c r="E32" s="35">
        <f>Jan!E35</f>
        <v>0</v>
      </c>
      <c r="F32" s="35">
        <f>Jan!F35</f>
        <v>0</v>
      </c>
      <c r="G32" s="35">
        <f>Jan!G35</f>
        <v>0</v>
      </c>
      <c r="H32" s="35">
        <f>Jan!H35</f>
        <v>0</v>
      </c>
      <c r="I32" s="35">
        <f>Jan!I35</f>
        <v>0</v>
      </c>
      <c r="J32" s="35">
        <f>Jan!J35</f>
        <v>0</v>
      </c>
      <c r="K32" s="35">
        <f>Jan!K35</f>
        <v>0</v>
      </c>
      <c r="L32" s="35">
        <f>Jan!L35</f>
        <v>0</v>
      </c>
      <c r="M32" s="35">
        <f>Jan!M35</f>
        <v>0</v>
      </c>
      <c r="N32" s="35">
        <f>Jan!N35</f>
        <v>0</v>
      </c>
      <c r="O32" s="35">
        <f>Jan!O35</f>
        <v>0</v>
      </c>
      <c r="P32" s="35">
        <f>Jan!P35</f>
        <v>0</v>
      </c>
      <c r="Q32" s="36">
        <f t="shared" ref="Q32:Q43" si="2">SUM(C32:P32)</f>
        <v>0</v>
      </c>
    </row>
    <row r="33" spans="2:17">
      <c r="B33" s="22" t="s">
        <v>35</v>
      </c>
      <c r="C33" s="1">
        <f>Feb.!C35</f>
        <v>0</v>
      </c>
      <c r="D33" s="1">
        <f>Feb.!D35</f>
        <v>0</v>
      </c>
      <c r="E33" s="1">
        <f>Feb.!E35</f>
        <v>0</v>
      </c>
      <c r="F33" s="1">
        <f>Feb.!F35</f>
        <v>0</v>
      </c>
      <c r="G33" s="1">
        <f>Feb.!G35</f>
        <v>0</v>
      </c>
      <c r="H33" s="1">
        <f>Feb.!H35</f>
        <v>0</v>
      </c>
      <c r="I33" s="1">
        <f>Feb.!I35</f>
        <v>0</v>
      </c>
      <c r="J33" s="1">
        <f>Feb.!J35</f>
        <v>0</v>
      </c>
      <c r="K33" s="1">
        <f>Feb.!K35</f>
        <v>0</v>
      </c>
      <c r="L33" s="1">
        <f>Feb.!L35</f>
        <v>0</v>
      </c>
      <c r="M33" s="1">
        <f>Feb.!M35</f>
        <v>0</v>
      </c>
      <c r="N33" s="1">
        <f>Feb.!N35</f>
        <v>0</v>
      </c>
      <c r="O33" s="1">
        <f>Feb.!O35</f>
        <v>0</v>
      </c>
      <c r="P33" s="1">
        <f>Feb.!P35</f>
        <v>0</v>
      </c>
      <c r="Q33" s="36">
        <f t="shared" si="2"/>
        <v>0</v>
      </c>
    </row>
    <row r="34" spans="2:17">
      <c r="B34" s="22" t="s">
        <v>33</v>
      </c>
      <c r="C34" s="37">
        <f>March!C35</f>
        <v>0</v>
      </c>
      <c r="D34" s="37">
        <f>March!D35</f>
        <v>0</v>
      </c>
      <c r="E34" s="37">
        <f>March!E35</f>
        <v>0</v>
      </c>
      <c r="F34" s="37">
        <f>March!F35</f>
        <v>0</v>
      </c>
      <c r="G34" s="37">
        <f>March!G35</f>
        <v>0</v>
      </c>
      <c r="H34" s="37">
        <f>March!H35</f>
        <v>0</v>
      </c>
      <c r="I34" s="37">
        <f>March!I35</f>
        <v>0</v>
      </c>
      <c r="J34" s="37">
        <f>March!J35</f>
        <v>0</v>
      </c>
      <c r="K34" s="37">
        <f>March!K35</f>
        <v>0</v>
      </c>
      <c r="L34" s="37">
        <f>March!L35</f>
        <v>0</v>
      </c>
      <c r="M34" s="37">
        <f>March!M35</f>
        <v>0</v>
      </c>
      <c r="N34" s="37">
        <f>March!N35</f>
        <v>0</v>
      </c>
      <c r="O34" s="37">
        <f>March!O35</f>
        <v>0</v>
      </c>
      <c r="P34" s="37">
        <f>March!P35</f>
        <v>0</v>
      </c>
      <c r="Q34" s="36">
        <f t="shared" si="2"/>
        <v>0</v>
      </c>
    </row>
    <row r="35" spans="2:17">
      <c r="B35" s="22" t="s">
        <v>36</v>
      </c>
      <c r="C35" s="37">
        <f>April!C35</f>
        <v>0</v>
      </c>
      <c r="D35" s="37">
        <f>April!D35</f>
        <v>0</v>
      </c>
      <c r="E35" s="37">
        <f>April!E35</f>
        <v>0</v>
      </c>
      <c r="F35" s="37">
        <f>April!F35</f>
        <v>0</v>
      </c>
      <c r="G35" s="37">
        <f>April!G35</f>
        <v>0</v>
      </c>
      <c r="H35" s="37">
        <f>April!H35</f>
        <v>0</v>
      </c>
      <c r="I35" s="37">
        <f>April!I35</f>
        <v>0</v>
      </c>
      <c r="J35" s="37">
        <f>April!J35</f>
        <v>0</v>
      </c>
      <c r="K35" s="37">
        <f>April!K35</f>
        <v>0</v>
      </c>
      <c r="L35" s="37">
        <f>April!L35</f>
        <v>0</v>
      </c>
      <c r="M35" s="37">
        <f>April!M35</f>
        <v>0</v>
      </c>
      <c r="N35" s="37">
        <f>April!N35</f>
        <v>0</v>
      </c>
      <c r="O35" s="37">
        <f>April!O35</f>
        <v>0</v>
      </c>
      <c r="P35" s="37">
        <f>April!P35</f>
        <v>0</v>
      </c>
      <c r="Q35" s="36">
        <f t="shared" si="2"/>
        <v>0</v>
      </c>
    </row>
    <row r="36" spans="2:17">
      <c r="B36" s="22" t="s">
        <v>40</v>
      </c>
      <c r="C36" s="37">
        <f>May!C35</f>
        <v>0</v>
      </c>
      <c r="D36" s="37">
        <f>May!D35</f>
        <v>0</v>
      </c>
      <c r="E36" s="37">
        <f>May!E35</f>
        <v>0</v>
      </c>
      <c r="F36" s="37">
        <f>May!F35</f>
        <v>0</v>
      </c>
      <c r="G36" s="37">
        <f>May!G35</f>
        <v>0</v>
      </c>
      <c r="H36" s="37">
        <f>May!H35</f>
        <v>0</v>
      </c>
      <c r="I36" s="37">
        <f>May!I35</f>
        <v>0</v>
      </c>
      <c r="J36" s="37">
        <f>May!J35</f>
        <v>0</v>
      </c>
      <c r="K36" s="37">
        <f>May!K35</f>
        <v>0</v>
      </c>
      <c r="L36" s="37">
        <f>May!L35</f>
        <v>0</v>
      </c>
      <c r="M36" s="37">
        <f>May!M35</f>
        <v>0</v>
      </c>
      <c r="N36" s="37">
        <f>May!N35</f>
        <v>0</v>
      </c>
      <c r="O36" s="37">
        <f>May!O35</f>
        <v>0</v>
      </c>
      <c r="P36" s="37">
        <f>May!P35</f>
        <v>0</v>
      </c>
      <c r="Q36" s="36">
        <f t="shared" si="2"/>
        <v>0</v>
      </c>
    </row>
    <row r="37" spans="2:17">
      <c r="B37" s="22" t="s">
        <v>37</v>
      </c>
      <c r="C37">
        <f>June!C35</f>
        <v>0</v>
      </c>
      <c r="D37">
        <f>June!D35</f>
        <v>0</v>
      </c>
      <c r="E37">
        <f>June!E35</f>
        <v>0</v>
      </c>
      <c r="F37">
        <f>June!F35</f>
        <v>0</v>
      </c>
      <c r="G37">
        <f>June!G35</f>
        <v>0</v>
      </c>
      <c r="H37">
        <f>June!H35</f>
        <v>0</v>
      </c>
      <c r="I37">
        <f>June!I35</f>
        <v>0</v>
      </c>
      <c r="J37">
        <f>June!J35</f>
        <v>0</v>
      </c>
      <c r="K37">
        <f>June!K35</f>
        <v>0</v>
      </c>
      <c r="L37">
        <f>June!L35</f>
        <v>0</v>
      </c>
      <c r="M37">
        <f>June!M35</f>
        <v>0</v>
      </c>
      <c r="N37">
        <f>June!N35</f>
        <v>0</v>
      </c>
      <c r="O37">
        <f>June!O35</f>
        <v>0</v>
      </c>
      <c r="P37">
        <f>June!P35</f>
        <v>0</v>
      </c>
      <c r="Q37" s="36">
        <f t="shared" si="2"/>
        <v>0</v>
      </c>
    </row>
    <row r="38" spans="2:17">
      <c r="B38" s="22" t="s">
        <v>38</v>
      </c>
      <c r="C38">
        <f>July!C35</f>
        <v>0</v>
      </c>
      <c r="D38">
        <f>July!D35</f>
        <v>0</v>
      </c>
      <c r="E38">
        <f>July!E35</f>
        <v>0</v>
      </c>
      <c r="F38">
        <f>July!F35</f>
        <v>0</v>
      </c>
      <c r="G38">
        <f>July!G35</f>
        <v>0</v>
      </c>
      <c r="H38">
        <f>July!H35</f>
        <v>0</v>
      </c>
      <c r="I38">
        <f>July!I35</f>
        <v>0</v>
      </c>
      <c r="J38">
        <f>July!J35</f>
        <v>0</v>
      </c>
      <c r="K38">
        <f>July!K35</f>
        <v>0</v>
      </c>
      <c r="L38">
        <f>July!L35</f>
        <v>0</v>
      </c>
      <c r="M38">
        <f>July!M35</f>
        <v>0</v>
      </c>
      <c r="N38">
        <f>July!N35</f>
        <v>0</v>
      </c>
      <c r="O38">
        <f>July!O35</f>
        <v>0</v>
      </c>
      <c r="P38">
        <f>July!P35</f>
        <v>0</v>
      </c>
      <c r="Q38" s="36">
        <f t="shared" si="2"/>
        <v>0</v>
      </c>
    </row>
    <row r="39" spans="2:17">
      <c r="B39" s="22" t="s">
        <v>41</v>
      </c>
      <c r="C39">
        <f>August!C35</f>
        <v>0</v>
      </c>
      <c r="D39">
        <f>August!D35</f>
        <v>0</v>
      </c>
      <c r="E39">
        <f>August!E35</f>
        <v>0</v>
      </c>
      <c r="F39">
        <f>August!F35</f>
        <v>0</v>
      </c>
      <c r="G39">
        <f>August!G35</f>
        <v>0</v>
      </c>
      <c r="H39">
        <f>August!H35</f>
        <v>0</v>
      </c>
      <c r="I39">
        <f>August!I35</f>
        <v>0</v>
      </c>
      <c r="J39">
        <f>August!J35</f>
        <v>0</v>
      </c>
      <c r="K39">
        <f>August!K35</f>
        <v>0</v>
      </c>
      <c r="L39">
        <f>August!L35</f>
        <v>0</v>
      </c>
      <c r="M39">
        <f>August!M35</f>
        <v>0</v>
      </c>
      <c r="N39">
        <f>August!N35</f>
        <v>0</v>
      </c>
      <c r="O39">
        <f>August!P35</f>
        <v>0</v>
      </c>
      <c r="P39">
        <f>August!P35</f>
        <v>0</v>
      </c>
      <c r="Q39" s="36">
        <f t="shared" si="2"/>
        <v>0</v>
      </c>
    </row>
    <row r="40" spans="2:17">
      <c r="B40" s="22" t="s">
        <v>39</v>
      </c>
      <c r="C40">
        <f>September!C35</f>
        <v>0</v>
      </c>
      <c r="D40">
        <f>September!D35</f>
        <v>0</v>
      </c>
      <c r="E40">
        <f>September!E35</f>
        <v>0</v>
      </c>
      <c r="F40">
        <f>September!F35</f>
        <v>0</v>
      </c>
      <c r="G40">
        <f>September!G35</f>
        <v>0</v>
      </c>
      <c r="H40">
        <f>September!H35</f>
        <v>0</v>
      </c>
      <c r="I40">
        <f>September!I35</f>
        <v>0</v>
      </c>
      <c r="J40">
        <f>September!J35</f>
        <v>0</v>
      </c>
      <c r="K40">
        <f>September!K35</f>
        <v>0</v>
      </c>
      <c r="L40">
        <f>September!L35</f>
        <v>0</v>
      </c>
      <c r="M40">
        <f>September!M35</f>
        <v>0</v>
      </c>
      <c r="N40">
        <f>September!N35</f>
        <v>0</v>
      </c>
      <c r="O40">
        <f>September!P35</f>
        <v>0</v>
      </c>
      <c r="P40">
        <f>September!P35</f>
        <v>0</v>
      </c>
      <c r="Q40" s="36">
        <f t="shared" si="2"/>
        <v>0</v>
      </c>
    </row>
    <row r="41" spans="2:17">
      <c r="B41" s="22" t="s">
        <v>44</v>
      </c>
      <c r="C41">
        <f>October!C35</f>
        <v>0</v>
      </c>
      <c r="D41">
        <f>October!D35</f>
        <v>0</v>
      </c>
      <c r="E41">
        <f>October!E35</f>
        <v>0</v>
      </c>
      <c r="F41">
        <f>October!F35</f>
        <v>0</v>
      </c>
      <c r="G41">
        <f>October!G35</f>
        <v>0</v>
      </c>
      <c r="H41">
        <f>October!H35</f>
        <v>0</v>
      </c>
      <c r="I41">
        <f>October!I35</f>
        <v>0</v>
      </c>
      <c r="J41">
        <f>October!J35</f>
        <v>0</v>
      </c>
      <c r="K41">
        <f>October!K35</f>
        <v>0</v>
      </c>
      <c r="L41">
        <f>October!L35</f>
        <v>0</v>
      </c>
      <c r="M41">
        <f>October!M35</f>
        <v>0</v>
      </c>
      <c r="N41">
        <f>October!N35</f>
        <v>0</v>
      </c>
      <c r="O41">
        <f>October!P35</f>
        <v>0</v>
      </c>
      <c r="P41">
        <f>October!P35</f>
        <v>0</v>
      </c>
      <c r="Q41" s="36">
        <f t="shared" si="2"/>
        <v>0</v>
      </c>
    </row>
    <row r="42" spans="2:17">
      <c r="B42" s="22" t="s">
        <v>43</v>
      </c>
      <c r="C42">
        <f>November!C35</f>
        <v>0</v>
      </c>
      <c r="D42">
        <f>November!D35</f>
        <v>0</v>
      </c>
      <c r="E42">
        <f>November!E35</f>
        <v>0</v>
      </c>
      <c r="F42">
        <f>November!F35</f>
        <v>0</v>
      </c>
      <c r="G42">
        <f>November!G35</f>
        <v>0</v>
      </c>
      <c r="H42">
        <f>November!H35</f>
        <v>0</v>
      </c>
      <c r="I42">
        <f>November!I35</f>
        <v>0</v>
      </c>
      <c r="J42">
        <f>November!J35</f>
        <v>0</v>
      </c>
      <c r="K42">
        <f>November!K35</f>
        <v>0</v>
      </c>
      <c r="L42">
        <f>November!L35</f>
        <v>0</v>
      </c>
      <c r="M42">
        <f>November!M35</f>
        <v>0</v>
      </c>
      <c r="N42">
        <f>November!N35</f>
        <v>0</v>
      </c>
      <c r="O42">
        <f>November!P35</f>
        <v>0</v>
      </c>
      <c r="P42">
        <f>November!P35</f>
        <v>0</v>
      </c>
      <c r="Q42" s="36">
        <f t="shared" si="2"/>
        <v>0</v>
      </c>
    </row>
    <row r="43" spans="2:17">
      <c r="B43" s="22" t="s">
        <v>42</v>
      </c>
      <c r="C43">
        <f>December!C35</f>
        <v>0</v>
      </c>
      <c r="D43">
        <f>December!D35</f>
        <v>0</v>
      </c>
      <c r="E43">
        <f>December!E35</f>
        <v>0</v>
      </c>
      <c r="F43">
        <f>December!F35</f>
        <v>0</v>
      </c>
      <c r="G43">
        <f>December!G35</f>
        <v>0</v>
      </c>
      <c r="H43">
        <f>December!H35</f>
        <v>0</v>
      </c>
      <c r="I43">
        <f>December!I35</f>
        <v>0</v>
      </c>
      <c r="J43">
        <f>December!J35</f>
        <v>0</v>
      </c>
      <c r="K43">
        <f>December!K35</f>
        <v>0</v>
      </c>
      <c r="L43">
        <f>December!L35</f>
        <v>0</v>
      </c>
      <c r="M43">
        <f>December!M35</f>
        <v>0</v>
      </c>
      <c r="N43">
        <f>December!N35</f>
        <v>0</v>
      </c>
      <c r="O43">
        <f>December!P35</f>
        <v>0</v>
      </c>
      <c r="P43">
        <f>December!P35</f>
        <v>0</v>
      </c>
      <c r="Q43" s="36">
        <f t="shared" si="2"/>
        <v>0</v>
      </c>
    </row>
    <row r="44" spans="2:17">
      <c r="Q44" s="36"/>
    </row>
    <row r="45" spans="2:17">
      <c r="B45" s="38" t="s">
        <v>58</v>
      </c>
      <c r="C45" s="39">
        <f>SUM(C32:C43)</f>
        <v>0</v>
      </c>
      <c r="D45" s="39">
        <f t="shared" ref="D45:P45" si="3">SUM(D32:D43)</f>
        <v>0</v>
      </c>
      <c r="E45" s="39">
        <f t="shared" si="3"/>
        <v>0</v>
      </c>
      <c r="F45" s="39">
        <f t="shared" si="3"/>
        <v>0</v>
      </c>
      <c r="G45" s="39">
        <f t="shared" si="3"/>
        <v>0</v>
      </c>
      <c r="H45" s="39">
        <f t="shared" si="3"/>
        <v>0</v>
      </c>
      <c r="I45" s="39">
        <f t="shared" si="3"/>
        <v>0</v>
      </c>
      <c r="J45" s="39">
        <f t="shared" si="3"/>
        <v>0</v>
      </c>
      <c r="K45" s="39">
        <f t="shared" si="3"/>
        <v>0</v>
      </c>
      <c r="L45" s="39">
        <f t="shared" si="3"/>
        <v>0</v>
      </c>
      <c r="M45" s="39">
        <f t="shared" si="3"/>
        <v>0</v>
      </c>
      <c r="N45" s="39">
        <f t="shared" si="3"/>
        <v>0</v>
      </c>
      <c r="O45" s="39">
        <f>SUM(O32:O43)</f>
        <v>0</v>
      </c>
      <c r="P45" s="39">
        <f t="shared" si="3"/>
        <v>0</v>
      </c>
      <c r="Q45" s="36">
        <f>SUM(C45:P45)</f>
        <v>0</v>
      </c>
    </row>
  </sheetData>
  <sheetProtection sheet="1" objects="1" scenarios="1"/>
  <mergeCells count="1">
    <mergeCell ref="B1:Q1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7115-DF27-4C4F-B663-0695CDD6F8E7}">
  <sheetPr>
    <pageSetUpPr fitToPage="1"/>
  </sheetPr>
  <dimension ref="B2:W60"/>
  <sheetViews>
    <sheetView zoomScale="98" zoomScaleNormal="98" workbookViewId="0">
      <selection activeCell="L30" sqref="L30"/>
    </sheetView>
  </sheetViews>
  <sheetFormatPr defaultRowHeight="12.45"/>
  <cols>
    <col min="1" max="1" width="3.765625" customWidth="1"/>
    <col min="2" max="2" width="16.07421875" customWidth="1"/>
    <col min="3" max="3" width="10.84375" bestFit="1" customWidth="1"/>
    <col min="4" max="4" width="2.84375" customWidth="1"/>
    <col min="5" max="5" width="10.921875" customWidth="1"/>
    <col min="6" max="6" width="12.23046875" customWidth="1"/>
    <col min="7" max="7" width="11.3828125" customWidth="1"/>
    <col min="8" max="8" width="11.921875" customWidth="1"/>
    <col min="9" max="9" width="13.84375" customWidth="1"/>
  </cols>
  <sheetData>
    <row r="2" spans="2:22" ht="15.45">
      <c r="B2" s="237" t="s">
        <v>270</v>
      </c>
      <c r="C2" s="248"/>
      <c r="D2" s="248"/>
      <c r="E2" s="248"/>
      <c r="F2" s="248"/>
      <c r="G2" s="248"/>
      <c r="H2" s="248"/>
      <c r="I2" s="72"/>
    </row>
    <row r="3" spans="2:22" ht="15.45">
      <c r="B3" s="54" t="s">
        <v>131</v>
      </c>
      <c r="C3" s="191">
        <f>'A. Land Inventory &amp; Use'!F3</f>
        <v>2018</v>
      </c>
      <c r="D3" s="237" t="s">
        <v>256</v>
      </c>
      <c r="E3" s="249"/>
      <c r="F3" s="249"/>
      <c r="G3" s="222">
        <f>'Graph of Monthly Inventory'!F3</f>
        <v>12</v>
      </c>
      <c r="H3" s="189"/>
      <c r="I3" s="72"/>
      <c r="K3" s="228" t="s">
        <v>262</v>
      </c>
    </row>
    <row r="4" spans="2:22" ht="15.45">
      <c r="B4" s="54"/>
      <c r="C4" s="222"/>
      <c r="D4" s="222"/>
      <c r="E4" s="222"/>
      <c r="G4" s="222"/>
      <c r="H4" s="223"/>
      <c r="I4" s="72"/>
      <c r="K4" s="89"/>
    </row>
    <row r="5" spans="2:22" ht="15.45">
      <c r="B5" s="72"/>
      <c r="C5" s="147" t="s">
        <v>269</v>
      </c>
      <c r="D5" s="232"/>
      <c r="E5" s="232"/>
      <c r="F5" s="147" t="s">
        <v>258</v>
      </c>
      <c r="G5" s="232" t="s">
        <v>240</v>
      </c>
      <c r="H5" s="232"/>
      <c r="I5" s="72"/>
      <c r="K5" s="89" t="s">
        <v>259</v>
      </c>
    </row>
    <row r="6" spans="2:22" ht="15.45">
      <c r="C6" s="147" t="s">
        <v>268</v>
      </c>
      <c r="D6" s="232"/>
      <c r="E6" s="232"/>
      <c r="F6" s="147" t="s">
        <v>234</v>
      </c>
      <c r="G6" s="232" t="s">
        <v>234</v>
      </c>
      <c r="H6" s="232" t="str">
        <f>G6</f>
        <v xml:space="preserve">    Grazing </v>
      </c>
      <c r="I6" s="72"/>
      <c r="J6" s="38" t="s">
        <v>63</v>
      </c>
      <c r="K6" s="38" t="s">
        <v>65</v>
      </c>
      <c r="L6" s="38" t="s">
        <v>66</v>
      </c>
      <c r="M6" s="38" t="s">
        <v>33</v>
      </c>
      <c r="N6" s="38" t="s">
        <v>36</v>
      </c>
      <c r="O6" s="38" t="s">
        <v>40</v>
      </c>
      <c r="P6" s="38" t="s">
        <v>37</v>
      </c>
      <c r="Q6" s="38" t="s">
        <v>67</v>
      </c>
      <c r="R6" s="38" t="s">
        <v>41</v>
      </c>
      <c r="S6" s="38" t="s">
        <v>72</v>
      </c>
      <c r="T6" s="38" t="s">
        <v>73</v>
      </c>
      <c r="U6" s="38" t="s">
        <v>74</v>
      </c>
      <c r="V6" s="38" t="s">
        <v>75</v>
      </c>
    </row>
    <row r="7" spans="2:22" ht="15.45">
      <c r="B7" s="178" t="s">
        <v>63</v>
      </c>
      <c r="C7" s="147" t="s">
        <v>228</v>
      </c>
      <c r="D7" s="232"/>
      <c r="E7" s="232" t="s">
        <v>229</v>
      </c>
      <c r="F7" s="147" t="s">
        <v>243</v>
      </c>
      <c r="G7" s="232" t="s">
        <v>243</v>
      </c>
      <c r="H7" s="232" t="s">
        <v>229</v>
      </c>
      <c r="I7" s="72"/>
      <c r="K7" s="231">
        <f>'Graph of Monthly Inventory'!C10</f>
        <v>0</v>
      </c>
      <c r="L7" s="231">
        <f>'Graph of Monthly Inventory'!D10</f>
        <v>0</v>
      </c>
      <c r="M7" s="231">
        <f>'Graph of Monthly Inventory'!E10</f>
        <v>0</v>
      </c>
      <c r="N7" s="231">
        <f>'Graph of Monthly Inventory'!F10</f>
        <v>0</v>
      </c>
      <c r="O7" s="231">
        <f>'Graph of Monthly Inventory'!G10</f>
        <v>0</v>
      </c>
      <c r="P7" s="231">
        <f>'Graph of Monthly Inventory'!H10</f>
        <v>0</v>
      </c>
      <c r="Q7" s="231">
        <f>'Graph of Monthly Inventory'!I10</f>
        <v>0</v>
      </c>
      <c r="R7" s="231">
        <f>'Graph of Monthly Inventory'!J10</f>
        <v>0</v>
      </c>
      <c r="S7" s="231">
        <f>'Graph of Monthly Inventory'!K10</f>
        <v>0</v>
      </c>
      <c r="T7" s="231">
        <f>'Graph of Monthly Inventory'!L10</f>
        <v>0</v>
      </c>
      <c r="U7" s="231">
        <f>'Graph of Monthly Inventory'!M10</f>
        <v>0</v>
      </c>
      <c r="V7" s="231">
        <f>'Graph of Monthly Inventory'!N10</f>
        <v>0</v>
      </c>
    </row>
    <row r="8" spans="2:22" ht="15">
      <c r="B8" s="72" t="s">
        <v>34</v>
      </c>
      <c r="C8" s="211">
        <f>K7</f>
        <v>0</v>
      </c>
      <c r="D8" s="72"/>
      <c r="E8" s="184">
        <f>IF($C$20=0,0,C8/$C$20)</f>
        <v>0</v>
      </c>
      <c r="F8" s="221">
        <f>K20</f>
        <v>0</v>
      </c>
      <c r="G8" s="184">
        <f>IF(C8=0,0,(F8/C8))</f>
        <v>0</v>
      </c>
      <c r="H8" s="184">
        <f>IF($F$20=0,0,F8/$F$20)</f>
        <v>0</v>
      </c>
      <c r="I8" s="72"/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  <c r="R8">
        <v>8</v>
      </c>
      <c r="S8">
        <v>9</v>
      </c>
      <c r="T8">
        <v>10</v>
      </c>
      <c r="U8">
        <v>11</v>
      </c>
      <c r="V8">
        <v>12</v>
      </c>
    </row>
    <row r="9" spans="2:22" ht="15">
      <c r="B9" s="72" t="s">
        <v>35</v>
      </c>
      <c r="C9" s="211">
        <f>L7</f>
        <v>0</v>
      </c>
      <c r="D9" s="72"/>
      <c r="E9" s="184">
        <f t="shared" ref="E9:E19" si="0">IF($C$20=0,0,C9/$C$20)</f>
        <v>0</v>
      </c>
      <c r="F9" s="221">
        <f>L20</f>
        <v>0</v>
      </c>
      <c r="G9" s="184">
        <f t="shared" ref="G9:G19" si="1">IF(C9=0,0,(F9/C9))</f>
        <v>0</v>
      </c>
      <c r="H9" s="184">
        <f t="shared" ref="H9:H19" si="2">IF($F$20=0,0,F9/$F$20)</f>
        <v>0</v>
      </c>
      <c r="I9" s="72"/>
    </row>
    <row r="10" spans="2:22" ht="15">
      <c r="B10" s="72" t="s">
        <v>33</v>
      </c>
      <c r="C10" s="211">
        <f>M7</f>
        <v>0</v>
      </c>
      <c r="D10" s="72"/>
      <c r="E10" s="184">
        <f t="shared" si="0"/>
        <v>0</v>
      </c>
      <c r="F10" s="221">
        <f>M20</f>
        <v>0</v>
      </c>
      <c r="G10" s="184">
        <f t="shared" si="1"/>
        <v>0</v>
      </c>
      <c r="H10" s="184">
        <f t="shared" si="2"/>
        <v>0</v>
      </c>
      <c r="I10" s="72"/>
    </row>
    <row r="11" spans="2:22" ht="15">
      <c r="B11" s="72" t="s">
        <v>36</v>
      </c>
      <c r="C11" s="211">
        <f>N7</f>
        <v>0</v>
      </c>
      <c r="D11" s="72"/>
      <c r="E11" s="184">
        <f t="shared" si="0"/>
        <v>0</v>
      </c>
      <c r="F11" s="221">
        <f>N20</f>
        <v>0</v>
      </c>
      <c r="G11" s="184">
        <f t="shared" si="1"/>
        <v>0</v>
      </c>
      <c r="H11" s="184">
        <f t="shared" si="2"/>
        <v>0</v>
      </c>
      <c r="I11" s="72"/>
    </row>
    <row r="12" spans="2:22" ht="15">
      <c r="B12" s="72" t="s">
        <v>40</v>
      </c>
      <c r="C12" s="211">
        <f>O7</f>
        <v>0</v>
      </c>
      <c r="D12" s="72"/>
      <c r="E12" s="184">
        <f t="shared" si="0"/>
        <v>0</v>
      </c>
      <c r="F12" s="221">
        <f>O20</f>
        <v>0</v>
      </c>
      <c r="G12" s="184">
        <f t="shared" si="1"/>
        <v>0</v>
      </c>
      <c r="H12" s="184">
        <f t="shared" si="2"/>
        <v>0</v>
      </c>
      <c r="I12" s="72"/>
    </row>
    <row r="13" spans="2:22" ht="15">
      <c r="B13" s="72" t="s">
        <v>37</v>
      </c>
      <c r="C13" s="211">
        <f>P7</f>
        <v>0</v>
      </c>
      <c r="D13" s="72"/>
      <c r="E13" s="184">
        <f t="shared" si="0"/>
        <v>0</v>
      </c>
      <c r="F13" s="221">
        <f>P20</f>
        <v>0</v>
      </c>
      <c r="G13" s="184">
        <f t="shared" si="1"/>
        <v>0</v>
      </c>
      <c r="H13" s="184">
        <f t="shared" si="2"/>
        <v>0</v>
      </c>
      <c r="I13" s="72"/>
    </row>
    <row r="14" spans="2:22" ht="15">
      <c r="B14" s="72" t="s">
        <v>38</v>
      </c>
      <c r="C14" s="211">
        <f>Q7</f>
        <v>0</v>
      </c>
      <c r="D14" s="72"/>
      <c r="E14" s="184">
        <f t="shared" si="0"/>
        <v>0</v>
      </c>
      <c r="F14" s="221">
        <f>Q20</f>
        <v>0</v>
      </c>
      <c r="G14" s="184">
        <f t="shared" si="1"/>
        <v>0</v>
      </c>
      <c r="H14" s="184">
        <f t="shared" si="2"/>
        <v>0</v>
      </c>
      <c r="I14" s="72"/>
    </row>
    <row r="15" spans="2:22" ht="15">
      <c r="B15" s="72" t="s">
        <v>41</v>
      </c>
      <c r="C15" s="211">
        <f>R7</f>
        <v>0</v>
      </c>
      <c r="D15" s="72"/>
      <c r="E15" s="184">
        <f t="shared" si="0"/>
        <v>0</v>
      </c>
      <c r="F15" s="221">
        <f>R20</f>
        <v>0</v>
      </c>
      <c r="G15" s="184">
        <f t="shared" si="1"/>
        <v>0</v>
      </c>
      <c r="H15" s="184">
        <f t="shared" si="2"/>
        <v>0</v>
      </c>
      <c r="I15" s="72"/>
    </row>
    <row r="16" spans="2:22" ht="15.45">
      <c r="B16" s="72" t="s">
        <v>39</v>
      </c>
      <c r="C16" s="211">
        <f>S7</f>
        <v>0</v>
      </c>
      <c r="D16" s="72"/>
      <c r="E16" s="184">
        <f t="shared" si="0"/>
        <v>0</v>
      </c>
      <c r="F16" s="221">
        <f>S20</f>
        <v>0</v>
      </c>
      <c r="G16" s="184">
        <f t="shared" si="1"/>
        <v>0</v>
      </c>
      <c r="H16" s="184">
        <f t="shared" si="2"/>
        <v>0</v>
      </c>
      <c r="I16" s="72"/>
      <c r="K16" s="54" t="s">
        <v>261</v>
      </c>
    </row>
    <row r="17" spans="2:23" ht="15">
      <c r="B17" s="72" t="s">
        <v>44</v>
      </c>
      <c r="C17" s="211">
        <f>T7</f>
        <v>0</v>
      </c>
      <c r="D17" s="72"/>
      <c r="E17" s="184">
        <f t="shared" si="0"/>
        <v>0</v>
      </c>
      <c r="F17" s="221">
        <f>T20</f>
        <v>0</v>
      </c>
      <c r="G17" s="184">
        <f t="shared" si="1"/>
        <v>0</v>
      </c>
      <c r="H17" s="184">
        <f t="shared" si="2"/>
        <v>0</v>
      </c>
      <c r="I17" s="72"/>
      <c r="K17" t="s">
        <v>230</v>
      </c>
      <c r="L17" t="s">
        <v>231</v>
      </c>
      <c r="M17" t="s">
        <v>33</v>
      </c>
      <c r="N17" t="s">
        <v>36</v>
      </c>
      <c r="O17" t="s">
        <v>40</v>
      </c>
      <c r="P17" t="s">
        <v>37</v>
      </c>
      <c r="Q17" t="s">
        <v>38</v>
      </c>
      <c r="R17" t="s">
        <v>232</v>
      </c>
      <c r="S17" t="s">
        <v>72</v>
      </c>
      <c r="T17" t="s">
        <v>73</v>
      </c>
      <c r="U17" t="s">
        <v>74</v>
      </c>
      <c r="V17" t="s">
        <v>75</v>
      </c>
    </row>
    <row r="18" spans="2:23" ht="15">
      <c r="B18" s="72" t="s">
        <v>43</v>
      </c>
      <c r="C18" s="211">
        <f>U7</f>
        <v>0</v>
      </c>
      <c r="D18" s="72"/>
      <c r="E18" s="184">
        <f t="shared" si="0"/>
        <v>0</v>
      </c>
      <c r="F18" s="221">
        <f>U20</f>
        <v>0</v>
      </c>
      <c r="G18" s="184">
        <f t="shared" si="1"/>
        <v>0</v>
      </c>
      <c r="H18" s="184">
        <f t="shared" si="2"/>
        <v>0</v>
      </c>
      <c r="I18" s="72"/>
      <c r="K18" s="190">
        <f>Jan!Q59</f>
        <v>0</v>
      </c>
      <c r="L18" s="190">
        <f>Feb.!Q54</f>
        <v>0</v>
      </c>
      <c r="M18" s="190">
        <f>March!Q54</f>
        <v>0</v>
      </c>
      <c r="N18" s="190">
        <f>April!Q54</f>
        <v>0</v>
      </c>
      <c r="O18" s="190">
        <f>May!Q54</f>
        <v>0</v>
      </c>
      <c r="P18" s="190">
        <f>June!Q54</f>
        <v>0</v>
      </c>
      <c r="Q18" s="190">
        <f>July!Q54</f>
        <v>0</v>
      </c>
      <c r="R18" s="190">
        <f>August!Q54</f>
        <v>0</v>
      </c>
      <c r="S18" s="190">
        <f>September!Q54</f>
        <v>0</v>
      </c>
      <c r="T18" s="190">
        <f>October!Q54</f>
        <v>0</v>
      </c>
      <c r="U18" s="190">
        <f>November!Q54</f>
        <v>0</v>
      </c>
      <c r="V18" s="190">
        <f>December!Q54</f>
        <v>0</v>
      </c>
      <c r="W18" s="226">
        <f>SUM(K18:V18)</f>
        <v>0</v>
      </c>
    </row>
    <row r="19" spans="2:23" ht="15">
      <c r="B19" s="72" t="s">
        <v>42</v>
      </c>
      <c r="C19" s="211">
        <f>V7</f>
        <v>0</v>
      </c>
      <c r="D19" s="72"/>
      <c r="E19" s="184">
        <f t="shared" si="0"/>
        <v>0</v>
      </c>
      <c r="F19" s="221">
        <f>V20</f>
        <v>0</v>
      </c>
      <c r="G19" s="184">
        <f t="shared" si="1"/>
        <v>0</v>
      </c>
      <c r="H19" s="184">
        <f t="shared" si="2"/>
        <v>0</v>
      </c>
      <c r="I19" s="72"/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  <c r="R19">
        <v>8</v>
      </c>
      <c r="S19">
        <v>9</v>
      </c>
      <c r="T19">
        <v>10</v>
      </c>
      <c r="U19">
        <v>11</v>
      </c>
      <c r="V19">
        <v>12</v>
      </c>
    </row>
    <row r="20" spans="2:23" ht="15.45">
      <c r="B20" s="97" t="s">
        <v>9</v>
      </c>
      <c r="C20" s="186">
        <f>SUM(C8:C19)</f>
        <v>0</v>
      </c>
      <c r="D20" s="72"/>
      <c r="E20" s="72"/>
      <c r="F20" s="230">
        <f>SUM(F8:F19)</f>
        <v>0</v>
      </c>
      <c r="G20" s="198"/>
      <c r="H20" s="199">
        <f>SUM(H8:H19)</f>
        <v>0</v>
      </c>
      <c r="I20" s="72"/>
      <c r="K20" s="227">
        <f>IF(K19&gt;=$G$3+1,0,K18)</f>
        <v>0</v>
      </c>
      <c r="L20" s="227">
        <f t="shared" ref="L20:V20" si="3">IF(L19&gt;=$G$3+1,0,L18)</f>
        <v>0</v>
      </c>
      <c r="M20" s="227">
        <f t="shared" si="3"/>
        <v>0</v>
      </c>
      <c r="N20" s="227">
        <f t="shared" si="3"/>
        <v>0</v>
      </c>
      <c r="O20" s="227">
        <f t="shared" si="3"/>
        <v>0</v>
      </c>
      <c r="P20" s="227">
        <f t="shared" si="3"/>
        <v>0</v>
      </c>
      <c r="Q20" s="227">
        <f t="shared" si="3"/>
        <v>0</v>
      </c>
      <c r="R20" s="227">
        <f t="shared" si="3"/>
        <v>0</v>
      </c>
      <c r="S20" s="227">
        <f t="shared" si="3"/>
        <v>0</v>
      </c>
      <c r="T20" s="227">
        <f t="shared" si="3"/>
        <v>0</v>
      </c>
      <c r="U20" s="227">
        <f t="shared" si="3"/>
        <v>0</v>
      </c>
      <c r="V20" s="227">
        <f t="shared" si="3"/>
        <v>0</v>
      </c>
    </row>
    <row r="21" spans="2:23" ht="15">
      <c r="C21" s="72"/>
      <c r="D21" s="72"/>
      <c r="E21" s="72"/>
      <c r="F21" s="72"/>
      <c r="G21" s="72"/>
      <c r="H21" s="72"/>
      <c r="I21" s="72"/>
    </row>
    <row r="22" spans="2:23" ht="15.45">
      <c r="B22" s="72"/>
      <c r="C22" s="72"/>
      <c r="D22" s="72"/>
      <c r="E22" s="72"/>
      <c r="F22" s="72"/>
      <c r="G22" s="72"/>
      <c r="H22" s="72"/>
      <c r="I22" s="72"/>
      <c r="K22" s="54" t="s">
        <v>261</v>
      </c>
    </row>
    <row r="23" spans="2:23" ht="15">
      <c r="B23" s="72"/>
      <c r="C23" s="72"/>
      <c r="D23" s="72"/>
      <c r="E23" s="72"/>
      <c r="F23" s="72"/>
      <c r="G23" s="72"/>
      <c r="H23" s="72"/>
      <c r="I23" s="72"/>
      <c r="K23" t="s">
        <v>230</v>
      </c>
      <c r="L23" t="s">
        <v>231</v>
      </c>
      <c r="M23" t="s">
        <v>33</v>
      </c>
      <c r="N23" t="s">
        <v>36</v>
      </c>
      <c r="O23" t="s">
        <v>40</v>
      </c>
      <c r="P23" t="s">
        <v>37</v>
      </c>
      <c r="Q23" t="s">
        <v>38</v>
      </c>
      <c r="R23" t="s">
        <v>232</v>
      </c>
      <c r="S23" t="s">
        <v>72</v>
      </c>
      <c r="T23" t="s">
        <v>73</v>
      </c>
      <c r="U23" t="s">
        <v>74</v>
      </c>
      <c r="V23" t="s">
        <v>75</v>
      </c>
    </row>
    <row r="24" spans="2:23" ht="15">
      <c r="B24" s="72"/>
      <c r="C24" s="72"/>
      <c r="D24" s="72"/>
      <c r="E24" s="72"/>
      <c r="F24" s="72"/>
      <c r="G24" s="72"/>
      <c r="H24" s="72"/>
      <c r="I24" s="72"/>
      <c r="K24" s="43">
        <f>K20</f>
        <v>0</v>
      </c>
      <c r="L24" s="43">
        <f t="shared" ref="L24:V24" si="4">L20</f>
        <v>0</v>
      </c>
      <c r="M24" s="43">
        <f t="shared" si="4"/>
        <v>0</v>
      </c>
      <c r="N24" s="43">
        <f t="shared" si="4"/>
        <v>0</v>
      </c>
      <c r="O24" s="43">
        <f t="shared" si="4"/>
        <v>0</v>
      </c>
      <c r="P24" s="43">
        <f t="shared" si="4"/>
        <v>0</v>
      </c>
      <c r="Q24" s="43">
        <f t="shared" si="4"/>
        <v>0</v>
      </c>
      <c r="R24" s="43">
        <f t="shared" si="4"/>
        <v>0</v>
      </c>
      <c r="S24" s="43">
        <f t="shared" si="4"/>
        <v>0</v>
      </c>
      <c r="T24" s="43">
        <f t="shared" si="4"/>
        <v>0</v>
      </c>
      <c r="U24" s="43">
        <f t="shared" si="4"/>
        <v>0</v>
      </c>
      <c r="V24" s="43">
        <f t="shared" si="4"/>
        <v>0</v>
      </c>
    </row>
    <row r="25" spans="2:23" ht="15">
      <c r="B25" s="72"/>
      <c r="C25" s="72"/>
      <c r="D25" s="72"/>
      <c r="E25" s="72"/>
      <c r="F25" s="72"/>
      <c r="G25" s="72"/>
      <c r="H25" s="72"/>
      <c r="I25" s="72"/>
    </row>
    <row r="26" spans="2:23" ht="15">
      <c r="B26" s="72"/>
      <c r="C26" s="72"/>
      <c r="D26" s="72"/>
      <c r="E26" s="72"/>
      <c r="F26" s="72"/>
      <c r="G26" s="72"/>
      <c r="H26" s="72"/>
      <c r="I26" s="72"/>
    </row>
    <row r="27" spans="2:23" ht="15">
      <c r="B27" s="72"/>
      <c r="C27" s="72"/>
      <c r="D27" s="72"/>
      <c r="E27" s="72"/>
      <c r="F27" s="72"/>
      <c r="G27" s="72"/>
      <c r="H27" s="72"/>
      <c r="I27" s="72"/>
    </row>
    <row r="28" spans="2:23" ht="15">
      <c r="B28" s="72"/>
      <c r="C28" s="72"/>
      <c r="D28" s="72"/>
      <c r="E28" s="72"/>
      <c r="F28" s="72"/>
      <c r="G28" s="72"/>
      <c r="H28" s="72"/>
      <c r="I28" s="72"/>
    </row>
    <row r="29" spans="2:23" ht="15">
      <c r="B29" s="72"/>
      <c r="C29" s="72"/>
      <c r="D29" s="72"/>
      <c r="E29" s="72"/>
      <c r="F29" s="72"/>
      <c r="G29" s="72"/>
      <c r="H29" s="72"/>
      <c r="I29" s="72"/>
    </row>
    <row r="30" spans="2:23" ht="15">
      <c r="B30" s="72"/>
      <c r="C30" s="72"/>
      <c r="D30" s="72"/>
      <c r="E30" s="72"/>
      <c r="F30" s="72"/>
      <c r="G30" s="72"/>
      <c r="H30" s="72"/>
      <c r="I30" s="72"/>
    </row>
    <row r="31" spans="2:23" ht="15">
      <c r="B31" s="72"/>
      <c r="C31" s="72"/>
      <c r="D31" s="72"/>
      <c r="E31" s="72"/>
      <c r="F31" s="72"/>
      <c r="G31" s="72"/>
      <c r="H31" s="72"/>
      <c r="I31" s="72"/>
    </row>
    <row r="32" spans="2:23" ht="15">
      <c r="B32" s="72"/>
      <c r="C32" s="72"/>
      <c r="D32" s="72"/>
      <c r="E32" s="72"/>
      <c r="F32" s="72"/>
      <c r="G32" s="72"/>
      <c r="H32" s="72"/>
      <c r="I32" s="72"/>
    </row>
    <row r="33" spans="2:9" ht="15">
      <c r="B33" s="72"/>
      <c r="C33" s="72"/>
      <c r="D33" s="72"/>
      <c r="E33" s="72"/>
      <c r="F33" s="72"/>
      <c r="G33" s="72"/>
      <c r="H33" s="72"/>
      <c r="I33" s="72"/>
    </row>
    <row r="34" spans="2:9" ht="15">
      <c r="B34" s="72"/>
      <c r="C34" s="72"/>
      <c r="D34" s="72"/>
      <c r="E34" s="72"/>
      <c r="F34" s="72"/>
      <c r="G34" s="72"/>
      <c r="H34" s="72"/>
      <c r="I34" s="72"/>
    </row>
    <row r="35" spans="2:9" ht="15">
      <c r="B35" s="72"/>
      <c r="C35" s="72"/>
      <c r="D35" s="72"/>
      <c r="E35" s="72"/>
      <c r="F35" s="72"/>
      <c r="G35" s="72"/>
      <c r="H35" s="72"/>
      <c r="I35" s="72"/>
    </row>
    <row r="60" spans="2:2">
      <c r="B60" s="183" t="s">
        <v>233</v>
      </c>
    </row>
  </sheetData>
  <sheetProtection sheet="1" objects="1" scenarios="1"/>
  <mergeCells count="2">
    <mergeCell ref="B2:H2"/>
    <mergeCell ref="D3:F3"/>
  </mergeCells>
  <pageMargins left="0.95" right="0.45" top="0.75" bottom="0.75" header="0.3" footer="0.3"/>
  <pageSetup scale="83" orientation="portrait" horizontalDpi="4294967295" verticalDpi="4294967295" r:id="rId1"/>
  <headerFooter>
    <oddFooter>&amp;L&amp;F&amp;R&amp;A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T50"/>
  <sheetViews>
    <sheetView topLeftCell="I1" workbookViewId="0">
      <selection activeCell="L4" sqref="L4"/>
    </sheetView>
  </sheetViews>
  <sheetFormatPr defaultRowHeight="12.45"/>
  <cols>
    <col min="1" max="1" width="3.69140625" customWidth="1"/>
    <col min="2" max="2" width="23.69140625" customWidth="1"/>
    <col min="3" max="16" width="11.69140625" customWidth="1"/>
    <col min="17" max="17" width="13.53515625" customWidth="1"/>
    <col min="18" max="18" width="10.84375" customWidth="1"/>
    <col min="19" max="19" width="12" bestFit="1" customWidth="1"/>
  </cols>
  <sheetData>
    <row r="1" spans="1:18" ht="17.600000000000001">
      <c r="A1" s="1" t="s">
        <v>0</v>
      </c>
      <c r="B1" s="250" t="s">
        <v>119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8" ht="17.600000000000001">
      <c r="A2" s="1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  <c r="N2" s="32"/>
      <c r="O2" s="32"/>
      <c r="P2" s="32"/>
      <c r="Q2" s="73" t="s">
        <v>108</v>
      </c>
      <c r="R2" s="38" t="s">
        <v>129</v>
      </c>
    </row>
    <row r="3" spans="1:18" ht="15.45">
      <c r="A3" s="1"/>
      <c r="B3" s="54" t="s">
        <v>118</v>
      </c>
      <c r="C3" s="74">
        <f>SUM(Jan!C3+Feb.!C3+March!C3+April!C3+May!C3+June!C3+July!C3+August!C3+September!C3+October!C3+November!C3+December!C3)</f>
        <v>0</v>
      </c>
      <c r="D3" s="74">
        <f>SUM(Jan!D3+Feb.!D3+March!D3+April!D3+May!D3+June!D3+July!D3+August!D3+September!D3+October!D3+November!D3+December!D3)</f>
        <v>0</v>
      </c>
      <c r="E3" s="74">
        <f>SUM(Jan!E3+Feb.!E3+March!E3+April!E3+May!E3+June!E3+July!E3+August!E3+September!E3+October!E3+November!E3+December!E3)</f>
        <v>0</v>
      </c>
      <c r="F3" s="74">
        <f>SUM(Jan!F3+Feb.!F3+March!F3+April!F3+May!F3+June!F3+July!F3+August!F3+September!F3+October!F3+November!F3+December!F3)</f>
        <v>0</v>
      </c>
      <c r="G3" s="74">
        <f>SUM(Jan!G3+Feb.!G3+March!G3+April!G3+May!G3+June!G3+July!G3+August!G3+September!G3+October!G3+November!G3+December!G3)</f>
        <v>0</v>
      </c>
      <c r="H3" s="74">
        <f>SUM(Jan!H3+Feb.!H3+March!H3+April!H3+May!H3+June!H3+July!H3+August!H3+September!H3+October!H3+November!H3+December!H3)</f>
        <v>0</v>
      </c>
      <c r="I3" s="74">
        <f>SUM(Jan!I3+Feb.!I3+March!I3+April!I3+May!I3+June!I3+July!I3+August!I3+September!I3+October!I3+November!I3+December!I3)</f>
        <v>0</v>
      </c>
      <c r="J3" s="74">
        <f>SUM(Jan!J3+Feb.!J3+March!J3+April!J3+May!J3+June!J3+July!J3+August!J3+September!J3+October!J3+November!J3+December!J3)</f>
        <v>0</v>
      </c>
      <c r="K3" s="74">
        <f>SUM(Jan!K3+Feb.!K3+March!K3+April!K3+May!K3+June!K3+July!K3+August!K3+September!K3+October!K3+November!K3+December!K3)</f>
        <v>0</v>
      </c>
      <c r="L3" s="74">
        <f>SUM(Jan!L3+Feb.!L3+March!L3+April!L3+May!L3+June!L3+July!L3+August!L3+September!L3+October!L3+November!L3+December!L3)</f>
        <v>0</v>
      </c>
      <c r="M3" s="74">
        <f>SUM(Jan!M3+Feb.!M3+March!M3+April!M3+May!M3+June!M3+July!M3+August!M3+September!M3+October!M3+November!M3+December!M3)</f>
        <v>0</v>
      </c>
      <c r="N3" s="74">
        <f>SUM(Jan!N3+Feb.!N3+March!N3+April!N3+May!N3+June!N3+July!N3+August!N3+September!N3+October!N3+November!N3+December!N3)</f>
        <v>0</v>
      </c>
      <c r="O3" s="74">
        <f>SUM(Jan!O3+Feb.!O3+March!O3+April!O3+May!O3+June!O3+July!O3+August!O3+September!O3+October!O3+November!O3+December!O3)</f>
        <v>0</v>
      </c>
      <c r="P3" s="74">
        <f>SUM(Jan!P3+Feb.!P3+March!P3+April!P3+May!P3+June!P3+July!P3+August!P3+September!P3+October!P3+November!P3+December!P3)</f>
        <v>0</v>
      </c>
      <c r="Q3" s="74">
        <f>SUM(Jan!Q3+Feb.!Q3+March!Q3+April!Q3+May!Q3+June!Q3+July!Q3+August!Q3+September!Q3+October!Q3+November!Q3+December!Q3)</f>
        <v>0</v>
      </c>
      <c r="R3" s="86">
        <f>SUM(K3:N3)</f>
        <v>0</v>
      </c>
    </row>
    <row r="4" spans="1:18" ht="15">
      <c r="A4" s="1"/>
      <c r="B4" s="72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8" ht="15.45">
      <c r="A5" s="1"/>
      <c r="B5" s="31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8" ht="15.45">
      <c r="A6" s="1"/>
      <c r="B6" s="1" t="s">
        <v>1</v>
      </c>
      <c r="C6" s="12" t="str">
        <f>Jan!C4</f>
        <v>Blank</v>
      </c>
      <c r="D6" s="1"/>
      <c r="E6" s="1"/>
      <c r="F6" s="1"/>
      <c r="G6" s="31" t="s">
        <v>105</v>
      </c>
      <c r="I6" s="56">
        <f>SUM(Jan!R46+Feb.!R46+March!R46+April!R46+May!R46+June!R46+July!R46+August!R46+September!R46+October!R46+November!R46+December!R46)</f>
        <v>0</v>
      </c>
      <c r="J6" s="1"/>
      <c r="K6" s="1" t="s">
        <v>57</v>
      </c>
      <c r="L6" s="1"/>
      <c r="M6" s="14">
        <f ca="1">TODAY()</f>
        <v>43307</v>
      </c>
      <c r="N6" s="14"/>
      <c r="O6" s="1"/>
      <c r="P6" s="1"/>
    </row>
    <row r="7" spans="1:18" ht="15">
      <c r="A7" s="1"/>
      <c r="B7" s="1" t="s">
        <v>2</v>
      </c>
      <c r="C7" s="3" t="s">
        <v>3</v>
      </c>
      <c r="D7" s="59">
        <f>Jan!D5</f>
        <v>43101</v>
      </c>
      <c r="E7" s="3" t="s">
        <v>4</v>
      </c>
      <c r="F7" s="59">
        <f>December!F5</f>
        <v>43465</v>
      </c>
      <c r="G7" s="1"/>
      <c r="H7" s="1"/>
      <c r="I7" s="1"/>
      <c r="J7" s="1"/>
      <c r="K7" s="1"/>
      <c r="L7" s="1"/>
      <c r="M7" s="5"/>
      <c r="N7" s="5"/>
      <c r="O7" s="1"/>
      <c r="P7" s="1"/>
      <c r="Q7" s="1"/>
    </row>
    <row r="8" spans="1:18">
      <c r="A8" s="6" t="s">
        <v>5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 t="s">
        <v>5</v>
      </c>
      <c r="H8" s="6" t="s">
        <v>5</v>
      </c>
      <c r="I8" s="6"/>
      <c r="J8" s="6"/>
      <c r="K8" s="6" t="s">
        <v>5</v>
      </c>
      <c r="L8" s="6" t="s">
        <v>5</v>
      </c>
      <c r="M8" s="6" t="s">
        <v>5</v>
      </c>
      <c r="N8" s="6"/>
      <c r="O8" s="6" t="s">
        <v>5</v>
      </c>
      <c r="P8" s="6"/>
      <c r="Q8" s="6" t="s">
        <v>5</v>
      </c>
    </row>
    <row r="9" spans="1:18" ht="15">
      <c r="A9" s="1"/>
      <c r="B9" s="1" t="s">
        <v>6</v>
      </c>
      <c r="C9" s="12" t="str">
        <f>Jan!C7</f>
        <v xml:space="preserve">Breeding </v>
      </c>
      <c r="D9" s="12" t="str">
        <f>Jan!D7</f>
        <v>1 St. Calf</v>
      </c>
      <c r="E9" s="12" t="str">
        <f>Jan!E7</f>
        <v>Repl.</v>
      </c>
      <c r="F9" s="12" t="str">
        <f>Jan!F7</f>
        <v>Repl.</v>
      </c>
      <c r="G9" s="12" t="str">
        <f>Jan!G7</f>
        <v>Weaned</v>
      </c>
      <c r="H9" s="12" t="str">
        <f>Jan!H7</f>
        <v>Weaned</v>
      </c>
      <c r="I9" s="12" t="str">
        <f>Jan!I7</f>
        <v>Worker</v>
      </c>
      <c r="J9" s="12" t="str">
        <f>Jan!J7</f>
        <v>Calves</v>
      </c>
      <c r="K9" s="12" t="str">
        <f>Jan!K7</f>
        <v>Raised</v>
      </c>
      <c r="L9" s="12" t="str">
        <f>Jan!L7</f>
        <v>Raised</v>
      </c>
      <c r="M9" s="12" t="str">
        <f>Jan!M7</f>
        <v>Purchased</v>
      </c>
      <c r="N9" s="12" t="str">
        <f>Jan!N7</f>
        <v>Purchased</v>
      </c>
      <c r="O9" s="12" t="str">
        <f>Jan!O7</f>
        <v>-------</v>
      </c>
      <c r="P9" s="12" t="str">
        <f>Jan!P7</f>
        <v>Purchased</v>
      </c>
      <c r="Q9" s="1"/>
    </row>
    <row r="10" spans="1:18" ht="15">
      <c r="A10" s="1"/>
      <c r="B10" s="3" t="s">
        <v>7</v>
      </c>
      <c r="C10" s="12" t="str">
        <f>Jan!C8</f>
        <v>Cows</v>
      </c>
      <c r="D10" s="12" t="str">
        <f>Jan!D8</f>
        <v>Repl.</v>
      </c>
      <c r="E10" s="12" t="str">
        <f>Jan!E8</f>
        <v>Heifers</v>
      </c>
      <c r="F10" s="12" t="str">
        <f>Jan!F8</f>
        <v>Heifers</v>
      </c>
      <c r="G10" s="12" t="str">
        <f>Jan!G8</f>
        <v>Calves</v>
      </c>
      <c r="H10" s="12" t="str">
        <f>Jan!H8</f>
        <v>Calves</v>
      </c>
      <c r="I10" s="12" t="str">
        <f>Jan!I8</f>
        <v>Calves</v>
      </c>
      <c r="J10" s="12" t="str">
        <f>Jan!J8</f>
        <v>Born</v>
      </c>
      <c r="K10" s="12" t="str">
        <f>Jan!K8</f>
        <v>Stocker</v>
      </c>
      <c r="L10" s="12" t="str">
        <f>Jan!L8</f>
        <v>Stocker</v>
      </c>
      <c r="M10" s="12" t="str">
        <f>Jan!M8</f>
        <v>Stocker</v>
      </c>
      <c r="N10" s="12" t="str">
        <f>Jan!N8</f>
        <v>Stocker</v>
      </c>
      <c r="O10" s="12" t="str">
        <f>Jan!O8</f>
        <v>-------</v>
      </c>
      <c r="P10" s="12" t="str">
        <f>Jan!P8</f>
        <v>Herd</v>
      </c>
      <c r="Q10" s="1"/>
    </row>
    <row r="11" spans="1:18" ht="15">
      <c r="A11" s="1"/>
      <c r="B11" s="1"/>
      <c r="C11" s="12" t="str">
        <f>Jan!C9</f>
        <v>-------</v>
      </c>
      <c r="D11" s="12" t="str">
        <f>Jan!D9</f>
        <v>Heifers</v>
      </c>
      <c r="E11" s="12" t="str">
        <f>Jan!E9</f>
        <v>-------</v>
      </c>
      <c r="F11" s="12" t="str">
        <f>Jan!F9</f>
        <v>-------</v>
      </c>
      <c r="G11" s="12" t="str">
        <f>Jan!G9</f>
        <v>Steers</v>
      </c>
      <c r="H11" s="12" t="str">
        <f>Jan!H9</f>
        <v>Heifers</v>
      </c>
      <c r="I11" s="12" t="str">
        <f>Jan!I9</f>
        <v>-------</v>
      </c>
      <c r="J11" s="12" t="str">
        <f>Jan!J9</f>
        <v>-------</v>
      </c>
      <c r="K11" s="12" t="str">
        <f>Jan!K9</f>
        <v>Heifer</v>
      </c>
      <c r="L11" s="12" t="str">
        <f>Jan!L9</f>
        <v>Steers</v>
      </c>
      <c r="M11" s="12" t="str">
        <f>Jan!M9</f>
        <v>Heifer</v>
      </c>
      <c r="N11" s="12" t="str">
        <f>Jan!N9</f>
        <v>Steers</v>
      </c>
      <c r="O11" s="12" t="str">
        <f>Jan!O9</f>
        <v>-------</v>
      </c>
      <c r="P11" s="12" t="str">
        <f>Jan!P9</f>
        <v>Bulls</v>
      </c>
      <c r="Q11" s="1"/>
    </row>
    <row r="12" spans="1:18" ht="15">
      <c r="A12" s="1"/>
      <c r="B12" s="3" t="s">
        <v>8</v>
      </c>
      <c r="C12" s="12" t="str">
        <f>Jan!C10</f>
        <v>-------</v>
      </c>
      <c r="D12" s="12" t="str">
        <f>Jan!D10</f>
        <v>Bred</v>
      </c>
      <c r="E12" s="12" t="str">
        <f>Jan!E10</f>
        <v>Exposed</v>
      </c>
      <c r="F12" s="12" t="str">
        <f>Jan!F10</f>
        <v>Open</v>
      </c>
      <c r="G12" s="12" t="str">
        <f>Jan!G10</f>
        <v>-------</v>
      </c>
      <c r="H12" s="12" t="str">
        <f>Jan!H10</f>
        <v>-------</v>
      </c>
      <c r="I12" s="12" t="str">
        <f>Jan!I10</f>
        <v>-------</v>
      </c>
      <c r="J12" s="12" t="str">
        <f>Jan!J10</f>
        <v>-------</v>
      </c>
      <c r="K12" s="12" t="str">
        <f>Jan!K10</f>
        <v>Raised</v>
      </c>
      <c r="L12" s="12" t="str">
        <f>Jan!L10</f>
        <v>Raised</v>
      </c>
      <c r="M12" s="12" t="str">
        <f>Jan!M10</f>
        <v>Purchased</v>
      </c>
      <c r="N12" s="12" t="str">
        <f>Jan!N10</f>
        <v>Purchased</v>
      </c>
      <c r="O12" s="12" t="str">
        <f>Jan!O10</f>
        <v>-------</v>
      </c>
      <c r="P12" s="12" t="str">
        <f>Jan!P10</f>
        <v>-------</v>
      </c>
      <c r="Q12" s="20" t="s">
        <v>9</v>
      </c>
    </row>
    <row r="13" spans="1:18">
      <c r="A13" s="6" t="s">
        <v>5</v>
      </c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6"/>
      <c r="J13" s="6"/>
      <c r="K13" s="6" t="s">
        <v>5</v>
      </c>
      <c r="L13" s="6" t="s">
        <v>5</v>
      </c>
      <c r="M13" s="6" t="s">
        <v>5</v>
      </c>
      <c r="N13" s="6" t="s">
        <v>5</v>
      </c>
      <c r="O13" s="6" t="s">
        <v>5</v>
      </c>
      <c r="P13" s="6" t="s">
        <v>5</v>
      </c>
      <c r="Q13" s="6" t="s">
        <v>5</v>
      </c>
    </row>
    <row r="14" spans="1:18" ht="15">
      <c r="A14" s="1"/>
      <c r="B14" s="10" t="s">
        <v>10</v>
      </c>
      <c r="C14" s="24">
        <f>Jan!C12</f>
        <v>0</v>
      </c>
      <c r="D14" s="24">
        <f>Jan!D12</f>
        <v>0</v>
      </c>
      <c r="E14" s="24">
        <f>Jan!E12</f>
        <v>0</v>
      </c>
      <c r="F14" s="24">
        <f>Jan!F12</f>
        <v>0</v>
      </c>
      <c r="G14" s="24">
        <f>Jan!G12</f>
        <v>0</v>
      </c>
      <c r="H14" s="24">
        <f>Jan!H12</f>
        <v>0</v>
      </c>
      <c r="I14" s="24">
        <f>Jan!I12</f>
        <v>0</v>
      </c>
      <c r="J14" s="24">
        <f>Jan!J12</f>
        <v>0</v>
      </c>
      <c r="K14" s="24">
        <f>Jan!K12</f>
        <v>0</v>
      </c>
      <c r="L14" s="24">
        <f>Jan!L12</f>
        <v>0</v>
      </c>
      <c r="M14" s="24">
        <f>Jan!M12</f>
        <v>0</v>
      </c>
      <c r="N14" s="24">
        <f>Jan!N12</f>
        <v>0</v>
      </c>
      <c r="O14" s="24">
        <f>Jan!O12</f>
        <v>0</v>
      </c>
      <c r="P14" s="24">
        <f>Jan!P12</f>
        <v>0</v>
      </c>
      <c r="Q14" s="15">
        <f>SUM(C14:P14)</f>
        <v>0</v>
      </c>
      <c r="R14" s="86">
        <f>SUM(K14:N14)</f>
        <v>0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15">
      <c r="A16" s="1"/>
      <c r="B16" s="10" t="s">
        <v>47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20" ht="15">
      <c r="A18" s="1"/>
      <c r="B18" s="10" t="s">
        <v>48</v>
      </c>
      <c r="C18" s="17">
        <f>(C14*C16)</f>
        <v>0</v>
      </c>
      <c r="D18" s="17">
        <f t="shared" ref="D18:O18" si="0">(D14*D16)</f>
        <v>0</v>
      </c>
      <c r="E18" s="17">
        <f t="shared" si="0"/>
        <v>0</v>
      </c>
      <c r="F18" s="17">
        <f t="shared" si="0"/>
        <v>0</v>
      </c>
      <c r="G18" s="17">
        <f t="shared" si="0"/>
        <v>0</v>
      </c>
      <c r="H18" s="17">
        <f t="shared" si="0"/>
        <v>0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>(N14*N16)</f>
        <v>0</v>
      </c>
      <c r="O18" s="17">
        <f t="shared" si="0"/>
        <v>0</v>
      </c>
      <c r="P18" s="17">
        <f>(P14*P16)</f>
        <v>0</v>
      </c>
      <c r="Q18" s="18">
        <f>SUM(C18:P18)</f>
        <v>0</v>
      </c>
    </row>
    <row r="19" spans="1:20" ht="15">
      <c r="A19" s="1"/>
      <c r="B19" s="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15">
      <c r="A20" s="1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0" ht="15">
      <c r="A21" s="1"/>
      <c r="B21" s="10" t="s">
        <v>45</v>
      </c>
      <c r="C21" s="17">
        <f>December!C42</f>
        <v>0</v>
      </c>
      <c r="D21" s="17">
        <f>December!D42</f>
        <v>0</v>
      </c>
      <c r="E21" s="17">
        <f>December!E42</f>
        <v>0</v>
      </c>
      <c r="F21" s="17">
        <f>December!F42</f>
        <v>0</v>
      </c>
      <c r="G21" s="17">
        <f>December!G42</f>
        <v>0</v>
      </c>
      <c r="H21" s="17">
        <f>December!H42</f>
        <v>0</v>
      </c>
      <c r="I21" s="17">
        <f>December!I42</f>
        <v>0</v>
      </c>
      <c r="J21" s="17">
        <f>December!J42</f>
        <v>0</v>
      </c>
      <c r="K21" s="17">
        <f>December!K42</f>
        <v>0</v>
      </c>
      <c r="L21" s="17">
        <f>December!L42</f>
        <v>0</v>
      </c>
      <c r="M21" s="17">
        <f>December!M42</f>
        <v>0</v>
      </c>
      <c r="N21" s="17">
        <f>December!N42</f>
        <v>0</v>
      </c>
      <c r="O21" s="17">
        <f>December!O42</f>
        <v>0</v>
      </c>
      <c r="P21" s="17">
        <f>December!P42</f>
        <v>0</v>
      </c>
      <c r="Q21" s="15">
        <f>SUM(C21:P21)</f>
        <v>0</v>
      </c>
      <c r="R21" s="86">
        <f>SUM(K21:N21)</f>
        <v>0</v>
      </c>
    </row>
    <row r="22" spans="1:20" ht="15">
      <c r="A22" s="1"/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"/>
    </row>
    <row r="23" spans="1:20" ht="15">
      <c r="A23" s="1"/>
      <c r="B23" s="10" t="s">
        <v>47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1"/>
    </row>
    <row r="24" spans="1:20" ht="15">
      <c r="A24" s="1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"/>
    </row>
    <row r="25" spans="1:20" ht="15">
      <c r="A25" s="1"/>
      <c r="B25" s="10" t="s">
        <v>48</v>
      </c>
      <c r="C25" s="17">
        <f>(C21*C23)</f>
        <v>0</v>
      </c>
      <c r="D25" s="17">
        <f t="shared" ref="D25:O25" si="1">(D21*D23)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>(N21*N23)</f>
        <v>0</v>
      </c>
      <c r="O25" s="17">
        <f t="shared" si="1"/>
        <v>0</v>
      </c>
      <c r="P25" s="17">
        <f>(P21*P23)</f>
        <v>0</v>
      </c>
      <c r="Q25" s="18">
        <f>SUM(C25:P25)</f>
        <v>0</v>
      </c>
    </row>
    <row r="26" spans="1:20" ht="15">
      <c r="A26" s="1"/>
      <c r="B26" s="1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20">
      <c r="A27" s="1"/>
      <c r="B27" s="19" t="s">
        <v>49</v>
      </c>
      <c r="C27" s="19" t="s">
        <v>49</v>
      </c>
      <c r="D27" s="19" t="s">
        <v>49</v>
      </c>
      <c r="E27" s="19" t="s">
        <v>49</v>
      </c>
      <c r="F27" s="19" t="s">
        <v>49</v>
      </c>
      <c r="G27" s="19" t="s">
        <v>49</v>
      </c>
      <c r="H27" s="19" t="s">
        <v>49</v>
      </c>
      <c r="I27" s="19" t="s">
        <v>49</v>
      </c>
      <c r="J27" s="19" t="s">
        <v>49</v>
      </c>
      <c r="K27" s="19" t="s">
        <v>49</v>
      </c>
      <c r="L27" s="19" t="s">
        <v>49</v>
      </c>
      <c r="M27" s="19" t="s">
        <v>49</v>
      </c>
      <c r="N27" s="19" t="s">
        <v>49</v>
      </c>
      <c r="O27" s="19" t="s">
        <v>49</v>
      </c>
      <c r="P27" s="19" t="s">
        <v>49</v>
      </c>
      <c r="Q27" s="19" t="s">
        <v>50</v>
      </c>
    </row>
    <row r="28" spans="1:20" ht="15">
      <c r="A28" s="1"/>
      <c r="B28" s="1" t="s">
        <v>17</v>
      </c>
      <c r="C28" s="15">
        <f>SUM(Jan!C25+Feb.!C25+March!C25+April!C25+May!C25+June!C25+July!C25+August!C25+September!C25+October!C25+November!C25+December!C25)</f>
        <v>0</v>
      </c>
      <c r="D28" s="15">
        <f>SUM(Jan!D25+Feb.!D25+March!D25+April!D25+May!D25+June!D25+July!D25+August!D25+September!D25+October!D25+November!D25+December!D25)</f>
        <v>0</v>
      </c>
      <c r="E28" s="15">
        <f>SUM(Jan!E25+Feb.!E25+March!E25+April!E25+May!E25+June!E25+July!E25+August!E25+September!E25+October!E25+November!E25+December!E25)</f>
        <v>0</v>
      </c>
      <c r="F28" s="15">
        <f>SUM(Jan!F25+Feb.!F25+March!F25+April!F25+May!F25+June!F25+July!F25+August!F25+September!F25+October!F25+November!F25+December!F25)</f>
        <v>0</v>
      </c>
      <c r="G28" s="15">
        <f>SUM(Jan!G25+Feb.!G25+March!G25+April!G25+May!G25+June!G25+July!G25+August!G25+September!G25+October!G25+November!G25+December!G25)</f>
        <v>0</v>
      </c>
      <c r="H28" s="15">
        <f>SUM(Jan!H25+Feb.!H25+March!H25+April!H25+May!H25+June!H25+July!H25+August!H25+September!H25+October!H25+November!H25+December!H25)</f>
        <v>0</v>
      </c>
      <c r="I28" s="15">
        <f>SUM(Jan!I25+Feb.!I25+March!I25+April!I25+May!I25+June!I25+July!I25+August!I25+September!I25+October!I25+November!I25+December!I25)</f>
        <v>0</v>
      </c>
      <c r="J28" s="15">
        <f>SUM(Jan!J25+Feb.!J25+March!J25+April!J25+May!J25+June!J25+July!J25+August!J25+September!J25+October!J25+November!J25+December!J25)</f>
        <v>0</v>
      </c>
      <c r="K28" s="15">
        <f>SUM(Jan!K25+Feb.!K25+March!K25+April!K25+May!K25+June!K25+July!K25+August!K25+September!K25+October!K25+November!K25+December!K25)</f>
        <v>0</v>
      </c>
      <c r="L28" s="15">
        <f>SUM(Jan!L25+Feb.!L25+March!L25+April!L25+May!L25+June!L25+July!L25+August!L25+September!L25+October!L25+November!L25+December!L25)</f>
        <v>0</v>
      </c>
      <c r="M28" s="15">
        <f>SUM(Jan!M25+Feb.!M25+March!M25+April!M25+May!M25+June!M25+July!M25+August!M25+September!M25+October!M25+November!M25+December!M25)</f>
        <v>0</v>
      </c>
      <c r="N28" s="15">
        <f>SUM(Jan!N25+Feb.!N25+March!N25+April!N25+May!N25+June!N25+July!N25+August!N25+September!N25+October!N25+November!N25+December!N25)</f>
        <v>0</v>
      </c>
      <c r="O28" s="15">
        <f>SUM(Jan!O25+Feb.!O25+March!O25+April!O25+May!O25+June!O25+July!O25+August!O25+September!O25+October!O25+November!O25+December!O25)</f>
        <v>0</v>
      </c>
      <c r="P28" s="15">
        <f>SUM(Jan!P25+Feb.!P25+March!P25+April!P25+May!P25+June!P25+July!P25+August!P25+September!P25+October!P25+November!P25+December!P25)</f>
        <v>0</v>
      </c>
      <c r="Q28" s="15">
        <f>SUM(Jan!Q25+Feb.!Q25+March!Q25+April!Q25+May!Q25+June!Q25+July!Q25+August!Q25+September!Q25+October!Q25+November!Q25+December!Q25)</f>
        <v>0</v>
      </c>
    </row>
    <row r="29" spans="1:20" ht="15">
      <c r="A29" s="1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20" ht="15">
      <c r="A30" s="1"/>
      <c r="B30" s="1" t="s">
        <v>18</v>
      </c>
      <c r="C30" s="15">
        <f>SUM(Jan!C27+Feb.!C27+March!C27+April!C27+May!C27+June!C27+July!C27+August!C27+September!C27+October!C27+November!C27+December!C27)</f>
        <v>0</v>
      </c>
      <c r="D30" s="15">
        <f>SUM(Jan!D27+Feb.!D27+March!D27+April!D27+May!D27+June!D27+July!D27+August!D27+September!D27+October!D27+November!D27+December!D27)</f>
        <v>0</v>
      </c>
      <c r="E30" s="15">
        <f>SUM(Jan!E27+Feb.!E27+March!E27+April!E27+May!E27+June!E27+July!E27+August!E27+September!E27+October!E27+November!E27+December!E27)</f>
        <v>0</v>
      </c>
      <c r="F30" s="15">
        <f>SUM(Jan!F27+Feb.!F27+March!F27+April!F27+May!F27+June!F27+July!F27+August!F27+September!F27+October!F27+November!F27+December!F27)</f>
        <v>0</v>
      </c>
      <c r="G30" s="15">
        <f>SUM(Jan!G27+Feb.!G27+March!G27+April!G27+May!G27+June!G27+July!G27+August!G27+September!G27+October!G27+November!G27+December!G27)</f>
        <v>0</v>
      </c>
      <c r="H30" s="15">
        <f>SUM(Jan!H27+Feb.!H27+March!H27+April!H27+May!H27+June!H27+July!H27+August!H27+September!H27+October!H27+November!H27+December!H27)</f>
        <v>0</v>
      </c>
      <c r="I30" s="15">
        <f>SUM(Jan!I27+Feb.!I27+March!I27+April!I27+May!I27+June!I27+July!I27+August!I27+September!I27+October!I27+November!I27+December!I27)</f>
        <v>0</v>
      </c>
      <c r="J30" s="15">
        <f>SUM(Jan!J27+Feb.!J27+March!J27+April!J27+May!J27+June!J27+July!J27+August!J27+September!J27+October!J27+November!J27+December!J27)</f>
        <v>0</v>
      </c>
      <c r="K30" s="15">
        <f>SUM(Jan!K27+Feb.!K27+March!K27+April!K27+May!K27+June!K27+July!K27+August!K27+September!K27+October!K27+November!K27+December!K27)</f>
        <v>0</v>
      </c>
      <c r="L30" s="15">
        <f>SUM(Jan!L27+Feb.!L27+March!L27+April!L27+May!L27+June!L27+July!L27+August!L27+September!L27+October!L27+November!L27+December!L27)</f>
        <v>0</v>
      </c>
      <c r="M30" s="15">
        <f>SUM(Jan!M27+Feb.!M27+March!M27+April!M27+May!M27+June!M27+July!M27+August!M27+September!M27+October!M27+November!M27+December!M27)</f>
        <v>0</v>
      </c>
      <c r="N30" s="15">
        <f>SUM(Jan!N27+Feb.!N27+March!N27+April!N27+May!N27+June!N27+July!N27+August!N27+September!N27+October!N27+November!N27+December!N27)</f>
        <v>0</v>
      </c>
      <c r="O30" s="15">
        <f>SUM(Jan!O27+Feb.!O27+March!O27+April!O27+May!O27+June!O27+July!O27+August!O27+September!O27+October!O27+November!O27+December!O27)</f>
        <v>0</v>
      </c>
      <c r="P30" s="15">
        <f>SUM(Jan!P27+Feb.!P27+March!P27+April!P27+May!P27+June!P27+July!P27+August!P27+September!P27+October!P27+November!P27+December!P27)</f>
        <v>0</v>
      </c>
      <c r="Q30" s="15">
        <f>SUM(Jan!Q27+Feb.!Q27+March!Q27+April!Q27+May!Q27+June!Q27+July!Q27+August!Q27+September!Q27+October!Q27+November!Q27+December!Q27)</f>
        <v>0</v>
      </c>
      <c r="S30" s="46">
        <f>Q28+Q30</f>
        <v>0</v>
      </c>
      <c r="T30" t="s">
        <v>71</v>
      </c>
    </row>
    <row r="31" spans="1:20" ht="15">
      <c r="A31" s="1" t="s">
        <v>19</v>
      </c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20" ht="15">
      <c r="A32" s="1" t="s">
        <v>20</v>
      </c>
      <c r="B32" s="1" t="s">
        <v>21</v>
      </c>
      <c r="C32" s="15">
        <f>SUM(Jan!C29+Feb.!C29+March!C29+April!C29+May!C29+June!C29+July!C29+August!C29+September!C29+October!C29+November!C29+December!C29)</f>
        <v>0</v>
      </c>
      <c r="D32" s="15">
        <f>SUM(Jan!D29+Feb.!D29+March!D29+April!D29+May!D29+June!D29+July!D29+August!D29+September!D29+October!D29+November!D29+December!D29)</f>
        <v>0</v>
      </c>
      <c r="E32" s="15">
        <f>SUM(Jan!E29+Feb.!E29+March!E29+April!E29+May!E29+June!E29+July!E29+August!E29+September!E29+October!E29+November!E29+December!E29)</f>
        <v>0</v>
      </c>
      <c r="F32" s="15">
        <f>SUM(Jan!F29+Feb.!F29+March!F29+April!F29+May!F29+June!F29+July!F29+August!F29+September!F29+October!F29+November!F29+December!F29)</f>
        <v>0</v>
      </c>
      <c r="G32" s="15">
        <f>SUM(Jan!G29+Feb.!G29+March!G29+April!G29+May!G29+June!G29+July!G29+August!G29+September!G29+October!G29+November!G29+December!G29)</f>
        <v>0</v>
      </c>
      <c r="H32" s="15">
        <f>SUM(Jan!H29+Feb.!H29+March!H29+April!H29+May!H29+June!H29+July!H29+August!H29+September!H29+October!H29+November!H29+December!H29)</f>
        <v>0</v>
      </c>
      <c r="I32" s="15">
        <f>SUM(Jan!I29+Feb.!I29+March!I29+April!I29+May!I29+June!I29+July!I29+August!I29+September!I29+October!I29+November!I29+December!I29)</f>
        <v>0</v>
      </c>
      <c r="J32" s="15">
        <f>SUM(Jan!J29+Feb.!J29+March!J29+April!J29+May!J29+June!J29+July!J29+August!J29+September!J29+October!J29+November!J29+December!J29)</f>
        <v>0</v>
      </c>
      <c r="K32" s="15">
        <f>SUM(Jan!K29+Feb.!K29+March!K29+April!K29+May!K29+June!K29+July!K29+August!K29+September!K29+October!K29+November!K29+December!K29)</f>
        <v>0</v>
      </c>
      <c r="L32" s="15">
        <f>SUM(Jan!L29+Feb.!L29+March!L29+April!L29+May!L29+June!L29+July!L29+August!L29+September!L29+October!L29+November!L29+December!L29)</f>
        <v>0</v>
      </c>
      <c r="M32" s="15">
        <f>SUM(Jan!M29+Feb.!M29+March!M29+April!M29+May!M29+June!M29+July!M29+August!M29+September!M29+October!M29+November!M29+December!M29)</f>
        <v>0</v>
      </c>
      <c r="N32" s="15">
        <f>SUM(Jan!N29+Feb.!N29+March!N29+April!N29+May!N29+June!N29+July!N29+August!N29+September!N29+October!N29+November!N29+December!N29)</f>
        <v>0</v>
      </c>
      <c r="O32" s="15">
        <f>SUM(Jan!O29+Feb.!O29+March!O29+April!O29+May!O29+June!O29+July!O29+August!O29+September!O29+October!O29+November!O29+December!O29)</f>
        <v>0</v>
      </c>
      <c r="P32" s="15">
        <f>SUM(Jan!P29+Feb.!P29+March!P29+April!P29+May!P29+June!P29+July!P29+August!P29+September!P29+October!P29+November!P29+December!P29)</f>
        <v>0</v>
      </c>
      <c r="Q32" s="15">
        <f>SUM(Jan!Q29+Feb.!Q29+March!Q29+April!Q29+May!Q29+June!Q29+July!Q29+August!Q29+September!Q29+October!Q29+November!Q29+December!Q29)</f>
        <v>0</v>
      </c>
    </row>
    <row r="33" spans="1:18" ht="15">
      <c r="A33" s="1" t="s">
        <v>22</v>
      </c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8" ht="15">
      <c r="A34" s="1"/>
      <c r="B34" s="1" t="s">
        <v>23</v>
      </c>
      <c r="C34" s="15">
        <f>SUM(Jan!C31+Feb.!C31+March!C31+April!C31+May!C31+June!C31+July!C31+August!C31+September!C31+October!C31+November!C31+December!C31)</f>
        <v>0</v>
      </c>
      <c r="D34" s="15">
        <f>SUM(Jan!D31+Feb.!D31+March!D31+April!D31+May!D31+June!D31+July!D31+August!D31+September!D31+October!D31+November!D31+December!D31)</f>
        <v>0</v>
      </c>
      <c r="E34" s="15">
        <f>SUM(Jan!E31+Feb.!E31+March!E31+April!E31+May!E31+June!E31+July!E31+August!E31+September!E31+October!E31+November!E31+December!E31)</f>
        <v>0</v>
      </c>
      <c r="F34" s="15">
        <f>SUM(Jan!F31+Feb.!F31+March!F31+April!F31+May!F31+June!F31+July!F31+August!F31+September!F31+October!F31+November!F31+December!F31)</f>
        <v>0</v>
      </c>
      <c r="G34" s="15">
        <f>SUM(Jan!G31+Feb.!G31+March!G31+April!G31+May!G31+June!G31+July!G31+August!G31+September!G31+October!G31+November!G31+December!G31)</f>
        <v>0</v>
      </c>
      <c r="H34" s="15">
        <f>SUM(Jan!H31+Feb.!H31+March!H31+April!H31+May!H31+June!H31+July!H31+August!H31+September!H31+October!H31+November!H31+December!H31)</f>
        <v>0</v>
      </c>
      <c r="I34" s="15">
        <f>SUM(Jan!I31+Feb.!I31+March!I31+April!I31+May!I31+June!I31+July!I31+August!I31+September!I31+October!I31+November!I31+December!I31)</f>
        <v>0</v>
      </c>
      <c r="J34" s="15">
        <f>SUM(Jan!J31+Feb.!J31+March!J31+April!J31+May!J31+June!J31+July!J31+August!J31+September!J31+October!J31+November!J31+December!J31)</f>
        <v>0</v>
      </c>
      <c r="K34" s="15">
        <f>SUM(Jan!K31+Feb.!K31+March!K31+April!K31+May!K31+June!K31+July!K31+August!K31+September!K31+October!K31+November!K31+December!K31)</f>
        <v>0</v>
      </c>
      <c r="L34" s="15">
        <f>SUM(Jan!L31+Feb.!L31+March!L31+April!L31+May!L31+June!L31+July!L31+August!L31+September!L31+October!L31+November!L31+December!L31)</f>
        <v>0</v>
      </c>
      <c r="M34" s="15">
        <f>SUM(Jan!M31+Feb.!M31+March!M31+April!M31+May!M31+June!M31+July!M31+August!M31+September!M31+October!M31+November!M31+December!M31)</f>
        <v>0</v>
      </c>
      <c r="N34" s="15">
        <f>SUM(Jan!N31+Feb.!N31+March!N31+April!N31+May!N31+June!N31+July!N31+August!N31+September!N31+October!N31+November!N31+December!N31)</f>
        <v>0</v>
      </c>
      <c r="O34" s="15">
        <f>SUM(Jan!O31+Feb.!O31+March!O31+April!O31+May!O31+June!O31+July!O31+August!O31+September!O31+October!O31+November!O31+December!O31)</f>
        <v>0</v>
      </c>
      <c r="P34" s="15">
        <f>SUM(Jan!P31+Feb.!P31+March!P31+April!P31+May!P31+June!P31+July!P31+August!P31+September!P31+October!P31+November!P31+December!P31)</f>
        <v>0</v>
      </c>
      <c r="Q34" s="15">
        <f>SUM(Jan!Q31+Feb.!Q31+March!Q31+April!Q31+May!Q31+June!Q31+July!Q31+August!Q31+September!Q31+October!Q31+November!Q31+December!Q31)</f>
        <v>0</v>
      </c>
    </row>
    <row r="35" spans="1:18" ht="15">
      <c r="A35" s="1"/>
      <c r="B35" s="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ht="15">
      <c r="A36" s="1"/>
      <c r="B36" s="1" t="s">
        <v>24</v>
      </c>
      <c r="C36" s="15">
        <f>SUM(Jan!C33+Feb.!C33+March!C33+April!C33+May!C33+June!C33+July!C33+August!C33+September!C33+October!C33+November!C33+December!C33)</f>
        <v>0</v>
      </c>
      <c r="D36" s="15">
        <f>SUM(Jan!D33+Feb.!D33+March!D33+April!D33+May!D33+June!D33+July!D33+August!D33+September!D33+October!D33+November!D33+December!D33)</f>
        <v>0</v>
      </c>
      <c r="E36" s="15">
        <f>SUM(Jan!E33+Feb.!E33+March!E33+April!E33+May!E33+June!E33+July!E33+August!E33+September!E33+October!E33+November!E33+December!E33)</f>
        <v>0</v>
      </c>
      <c r="F36" s="15">
        <f>SUM(Jan!F33+Feb.!F33+March!F33+April!F33+May!F33+June!F33+July!F33+August!F33+September!F33+October!F33+November!F33+December!F33)</f>
        <v>0</v>
      </c>
      <c r="G36" s="15">
        <f>SUM(Jan!G33+Feb.!G33+March!G33+April!G33+May!G33+June!G33+July!G33+August!G33+September!G33+October!G33+November!G33+December!G33)</f>
        <v>0</v>
      </c>
      <c r="H36" s="15">
        <f>SUM(Jan!H33+Feb.!H33+March!H33+April!H33+May!H33+June!H33+July!H33+August!H33+September!H33+October!H33+November!H33+December!H33)</f>
        <v>0</v>
      </c>
      <c r="I36" s="15">
        <f>SUM(Jan!I33+Feb.!I33+March!I33+April!I33+May!I33+June!I33+July!I33+August!I33+September!I33+October!I33+November!I33+December!I33)</f>
        <v>0</v>
      </c>
      <c r="J36" s="15">
        <f>SUM(Jan!J33+Feb.!J33+March!J33+April!J33+May!J33+June!J33+July!J33+August!J33+September!J33+October!J33+November!J33+December!J33)</f>
        <v>0</v>
      </c>
      <c r="K36" s="15">
        <f>SUM(Jan!K33+Feb.!K33+March!K33+April!K33+May!K33+June!K33+July!K33+August!K33+September!K33+October!K33+November!K33+December!K33)</f>
        <v>0</v>
      </c>
      <c r="L36" s="15">
        <f>SUM(Jan!L33+Feb.!L33+March!L33+April!L33+May!L33+June!L33+July!L33+August!L33+September!L33+October!L33+November!L33+December!L33)</f>
        <v>0</v>
      </c>
      <c r="M36" s="15">
        <f>SUM(Jan!M33+Feb.!M33+March!M33+April!M33+May!M33+June!M33+July!M33+August!M33+September!M33+October!M33+November!M33+December!M33)</f>
        <v>0</v>
      </c>
      <c r="N36" s="15">
        <f>SUM(Jan!N33+Feb.!N33+March!N33+April!N33+May!N33+June!N33+July!N33+August!N33+September!N33+October!N33+November!N33+December!N33)</f>
        <v>0</v>
      </c>
      <c r="O36" s="15">
        <f>SUM(Jan!O33+Feb.!O33+March!O33+April!O33+May!O33+June!O33+July!O33+August!O33+September!O33+October!O33+November!O33+December!O33)</f>
        <v>0</v>
      </c>
      <c r="P36" s="15">
        <f>SUM(Jan!P33+Feb.!P33+March!P33+April!P33+May!P33+June!P33+July!P33+August!P33+September!P33+October!P33+November!P33+December!P33)</f>
        <v>0</v>
      </c>
      <c r="Q36" s="15">
        <f>SUM(Jan!Q33+Feb.!Q33+March!Q33+April!Q33+May!Q33+June!Q33+July!Q33+August!Q33+September!Q33+October!Q33+November!Q33+December!Q33)</f>
        <v>0</v>
      </c>
      <c r="R36" s="86">
        <f>SUM(K36:N36)</f>
        <v>0</v>
      </c>
    </row>
    <row r="37" spans="1:18" ht="15">
      <c r="A37" s="1"/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5">
      <c r="A38" s="1"/>
      <c r="B38" s="1" t="s">
        <v>25</v>
      </c>
      <c r="C38" s="15">
        <f>SUM(Jan!C35+Feb.!C35+March!C35+April!C35+May!C35+June!C35+July!C35+August!C35+September!C35+October!C35+November!C35+December!C35)</f>
        <v>0</v>
      </c>
      <c r="D38" s="15">
        <f>SUM(Jan!D35+Feb.!D35+March!D35+April!D35+May!D35+June!D35+July!D35+August!D35+September!D35+October!D35+November!D35+December!D35)</f>
        <v>0</v>
      </c>
      <c r="E38" s="15">
        <f>SUM(Jan!E35+Feb.!E35+March!E35+April!E35+May!E35+June!E35+July!E35+August!E35+September!E35+October!E35+November!E35+December!E35)</f>
        <v>0</v>
      </c>
      <c r="F38" s="15">
        <f>SUM(Jan!F35+Feb.!F35+March!F35+April!F35+May!F35+June!F35+July!F35+August!F35+September!F35+October!F35+November!F35+December!F35)</f>
        <v>0</v>
      </c>
      <c r="G38" s="15">
        <f>SUM(Jan!G35+Feb.!G35+March!G35+April!G35+May!G35+June!G35+July!G35+August!G35+September!G35+October!G35+November!G35+December!G35)</f>
        <v>0</v>
      </c>
      <c r="H38" s="15">
        <f>SUM(Jan!H35+Feb.!H35+March!H35+April!H35+May!H35+June!H35+July!H35+August!H35+September!H35+October!H35+November!H35+December!H35)</f>
        <v>0</v>
      </c>
      <c r="I38" s="15">
        <f>SUM(Jan!I35+Feb.!I35+March!I35+April!I35+May!I35+June!I35+July!I35+August!I35+September!I35+October!I35+November!I35+December!I35)</f>
        <v>0</v>
      </c>
      <c r="J38" s="15">
        <f>SUM(Jan!J35+Feb.!J35+March!J35+April!J35+May!J35+June!J35+July!J35+August!J35+September!J35+October!J35+November!J35+December!J35)</f>
        <v>0</v>
      </c>
      <c r="K38" s="15">
        <f>SUM(Jan!K35+Feb.!K35+March!K35+April!K35+May!K35+June!K35+July!K35+August!K35+September!K35+October!K35+November!K35+December!K35)</f>
        <v>0</v>
      </c>
      <c r="L38" s="15">
        <f>SUM(Jan!L35+Feb.!L35+March!L35+April!L35+May!L35+June!L35+July!L35+August!L35+September!L35+October!L35+November!L35+December!L35)</f>
        <v>0</v>
      </c>
      <c r="M38" s="15">
        <f>SUM(Jan!M35+Feb.!M35+March!M35+April!M35+May!M35+June!M35+July!M35+August!M35+September!M35+October!M35+November!M35+December!M35)</f>
        <v>0</v>
      </c>
      <c r="N38" s="15">
        <f>SUM(Jan!N35+Feb.!N35+March!N35+April!N35+May!N35+June!N35+July!N35+August!N35+September!N35+October!N35+November!N35+December!N35)</f>
        <v>0</v>
      </c>
      <c r="O38" s="15">
        <f>SUM(Jan!O35+Feb.!O35+March!O35+April!O35+May!O35+June!O35+July!O35+August!O35+September!O35+October!O35+November!O35+December!O35)</f>
        <v>0</v>
      </c>
      <c r="P38" s="15">
        <f>SUM(Jan!P35+Feb.!P35+March!P35+April!P35+May!P35+June!P35+July!P35+August!P35+September!P35+October!P35+November!P35+December!P35)</f>
        <v>0</v>
      </c>
      <c r="Q38" s="15">
        <f>SUM(Jan!Q35+Feb.!Q35+March!Q35+April!Q35+May!Q35+June!Q35+July!Q35+August!Q35+September!Q35+October!Q35+November!Q35+December!Q35)</f>
        <v>0</v>
      </c>
    </row>
    <row r="39" spans="1:18" ht="15">
      <c r="A39" s="6" t="s">
        <v>5</v>
      </c>
      <c r="B39" s="6" t="s">
        <v>5</v>
      </c>
      <c r="C39" s="16" t="s">
        <v>5</v>
      </c>
      <c r="D39" s="16" t="s">
        <v>5</v>
      </c>
      <c r="E39" s="16" t="s">
        <v>5</v>
      </c>
      <c r="F39" s="16" t="s">
        <v>5</v>
      </c>
      <c r="G39" s="16" t="s">
        <v>5</v>
      </c>
      <c r="H39" s="16" t="s">
        <v>5</v>
      </c>
      <c r="I39" s="16" t="s">
        <v>5</v>
      </c>
      <c r="J39" s="16" t="s">
        <v>5</v>
      </c>
      <c r="K39" s="16" t="s">
        <v>5</v>
      </c>
      <c r="L39" s="16" t="s">
        <v>5</v>
      </c>
      <c r="M39" s="16" t="s">
        <v>5</v>
      </c>
      <c r="N39" s="16" t="s">
        <v>5</v>
      </c>
      <c r="O39" s="16" t="s">
        <v>5</v>
      </c>
      <c r="P39" s="16"/>
      <c r="Q39" s="15"/>
    </row>
    <row r="40" spans="1:18">
      <c r="A40" s="1"/>
      <c r="B40" s="1" t="s">
        <v>29</v>
      </c>
      <c r="C40" s="9"/>
      <c r="D40" s="9"/>
      <c r="E40" s="9"/>
      <c r="F40" s="9"/>
      <c r="G40" s="9"/>
      <c r="H40" s="9"/>
      <c r="I40" s="9"/>
      <c r="J40" s="9"/>
      <c r="K40" s="1"/>
      <c r="L40" s="1" t="s">
        <v>30</v>
      </c>
      <c r="M40" s="1"/>
      <c r="N40" s="1"/>
      <c r="O40" s="1"/>
      <c r="P40" s="1"/>
      <c r="Q40" s="1"/>
    </row>
    <row r="41" spans="1:18">
      <c r="A41" s="1"/>
      <c r="B41" s="1"/>
      <c r="C41" s="9"/>
      <c r="D41" s="9"/>
      <c r="E41" s="9"/>
      <c r="F41" s="9"/>
      <c r="G41" s="9"/>
      <c r="H41" s="9"/>
      <c r="I41" s="9"/>
      <c r="J41" s="9"/>
      <c r="K41" s="1" t="s">
        <v>31</v>
      </c>
      <c r="L41" s="1"/>
      <c r="M41" s="1"/>
      <c r="N41" s="1"/>
      <c r="O41" s="1">
        <f>Q14</f>
        <v>0</v>
      </c>
      <c r="P41" s="1"/>
      <c r="Q41" s="1"/>
    </row>
    <row r="42" spans="1:18">
      <c r="A42" s="1"/>
      <c r="B42" s="1"/>
      <c r="C42" s="9"/>
      <c r="D42" s="9"/>
      <c r="E42" s="9"/>
      <c r="F42" s="9"/>
      <c r="G42" s="9"/>
      <c r="H42" s="9"/>
      <c r="I42" s="9"/>
      <c r="J42" s="9"/>
      <c r="K42" s="1" t="s">
        <v>32</v>
      </c>
      <c r="L42" s="1"/>
      <c r="M42" s="1"/>
      <c r="N42" s="1"/>
      <c r="O42" s="1">
        <f>Q21</f>
        <v>0</v>
      </c>
      <c r="P42" s="1"/>
      <c r="Q42" s="1"/>
    </row>
    <row r="44" spans="1:18" ht="15">
      <c r="C44" s="24"/>
    </row>
    <row r="49" spans="3:16" ht="1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3:16" ht="1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</sheetData>
  <sheetProtection sheet="1" objects="1" scenarios="1"/>
  <mergeCells count="1">
    <mergeCell ref="B1:Q1"/>
  </mergeCells>
  <phoneticPr fontId="0" type="noConversion"/>
  <pageMargins left="0.75" right="0.75" top="1" bottom="1" header="0.5" footer="0.5"/>
  <pageSetup scale="58" orientation="landscape" horizontalDpi="4294967292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AG98"/>
  <sheetViews>
    <sheetView workbookViewId="0">
      <selection activeCell="B2" sqref="B2:N2"/>
    </sheetView>
  </sheetViews>
  <sheetFormatPr defaultRowHeight="12.45"/>
  <cols>
    <col min="1" max="1" width="3.15234375" customWidth="1"/>
    <col min="2" max="2" width="10.53515625" customWidth="1"/>
    <col min="3" max="3" width="10.23046875" bestFit="1" customWidth="1"/>
    <col min="4" max="4" width="9.3828125" bestFit="1" customWidth="1"/>
    <col min="11" max="11" width="10.69140625" customWidth="1"/>
    <col min="13" max="13" width="9.23046875" customWidth="1"/>
    <col min="14" max="14" width="10" customWidth="1"/>
    <col min="18" max="18" width="11.23046875" bestFit="1" customWidth="1"/>
    <col min="25" max="25" width="11.23046875" bestFit="1" customWidth="1"/>
  </cols>
  <sheetData>
    <row r="2" spans="2:18" ht="15.45">
      <c r="B2" s="237" t="s">
        <v>91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8" ht="17.600000000000001">
      <c r="B3" s="274" t="str">
        <f>Jan!C4</f>
        <v>Blank</v>
      </c>
      <c r="C3" s="275"/>
      <c r="D3" s="42"/>
      <c r="E3" s="42"/>
      <c r="F3" s="76">
        <v>12</v>
      </c>
      <c r="G3" s="38" t="s">
        <v>257</v>
      </c>
      <c r="H3" s="38"/>
      <c r="I3" s="38"/>
      <c r="J3" s="42"/>
      <c r="K3" s="42"/>
      <c r="L3" s="42"/>
      <c r="M3" s="42"/>
      <c r="N3" s="42"/>
    </row>
    <row r="5" spans="2:18">
      <c r="B5" s="38" t="s">
        <v>63</v>
      </c>
      <c r="C5" s="38" t="s">
        <v>65</v>
      </c>
      <c r="D5" s="38" t="s">
        <v>66</v>
      </c>
      <c r="E5" s="38" t="s">
        <v>33</v>
      </c>
      <c r="F5" s="38" t="s">
        <v>36</v>
      </c>
      <c r="G5" s="38" t="s">
        <v>40</v>
      </c>
      <c r="H5" s="38" t="s">
        <v>37</v>
      </c>
      <c r="I5" s="38" t="s">
        <v>67</v>
      </c>
      <c r="J5" s="38" t="s">
        <v>41</v>
      </c>
      <c r="K5" s="38" t="s">
        <v>72</v>
      </c>
      <c r="L5" s="38" t="s">
        <v>73</v>
      </c>
      <c r="M5" s="38" t="s">
        <v>74</v>
      </c>
      <c r="N5" s="38" t="s">
        <v>75</v>
      </c>
      <c r="P5" s="38" t="s">
        <v>64</v>
      </c>
    </row>
    <row r="6" spans="2:18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8">
      <c r="B7" t="s">
        <v>3</v>
      </c>
      <c r="C7" s="45">
        <f t="shared" ref="C7:N7" si="0">IF(T30&gt;=$F$3+1,0,T26)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5">
        <f t="shared" si="0"/>
        <v>0</v>
      </c>
      <c r="J7" s="45">
        <f t="shared" si="0"/>
        <v>0</v>
      </c>
      <c r="K7" s="45">
        <f t="shared" si="0"/>
        <v>0</v>
      </c>
      <c r="L7" s="45">
        <f t="shared" si="0"/>
        <v>0</v>
      </c>
      <c r="M7" s="45">
        <f t="shared" si="0"/>
        <v>0</v>
      </c>
      <c r="N7" s="45">
        <f t="shared" si="0"/>
        <v>0</v>
      </c>
    </row>
    <row r="8" spans="2:18">
      <c r="B8" t="s">
        <v>4</v>
      </c>
      <c r="C8" s="45">
        <f t="shared" ref="C8:N8" si="1">IF(T30&gt;=$F$3+1,0,T27)</f>
        <v>0</v>
      </c>
      <c r="D8" s="45">
        <f t="shared" si="1"/>
        <v>0</v>
      </c>
      <c r="E8" s="45">
        <f t="shared" si="1"/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  <c r="K8" s="45">
        <f t="shared" si="1"/>
        <v>0</v>
      </c>
      <c r="L8" s="45">
        <f t="shared" si="1"/>
        <v>0</v>
      </c>
      <c r="M8" s="45">
        <f t="shared" si="1"/>
        <v>0</v>
      </c>
      <c r="N8" s="45">
        <f t="shared" si="1"/>
        <v>0</v>
      </c>
    </row>
    <row r="9" spans="2:18"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8">
      <c r="B10" s="38" t="s">
        <v>64</v>
      </c>
      <c r="C10" s="41">
        <f t="shared" ref="C10:N10" si="2">IF(T30&gt;=$F$3+1,0,T29)</f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P10" s="41">
        <f>SUM(C10:N10)/$F$3</f>
        <v>0</v>
      </c>
      <c r="Q10" t="s">
        <v>120</v>
      </c>
      <c r="R10" s="47"/>
    </row>
    <row r="11" spans="2:18">
      <c r="B11" t="s">
        <v>70</v>
      </c>
    </row>
    <row r="13" spans="2:18" ht="15.4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2:18" ht="15.4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8" ht="15.4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8" ht="15.4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2:32" ht="15.4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S17" s="42"/>
      <c r="T17" s="42"/>
      <c r="U17" s="42"/>
      <c r="V17" s="42"/>
      <c r="W17" s="10" t="s">
        <v>69</v>
      </c>
      <c r="X17" s="42"/>
      <c r="Y17" s="271" t="str">
        <f>Jan!C4</f>
        <v>Blank</v>
      </c>
      <c r="Z17" s="272"/>
    </row>
    <row r="18" spans="2:32" ht="15.4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2:32" ht="15.4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2:32" ht="15.4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S20" s="38" t="s">
        <v>63</v>
      </c>
      <c r="T20" s="38" t="s">
        <v>65</v>
      </c>
      <c r="U20" s="38" t="s">
        <v>66</v>
      </c>
      <c r="V20" s="38" t="s">
        <v>33</v>
      </c>
      <c r="W20" s="38" t="s">
        <v>36</v>
      </c>
      <c r="X20" s="38" t="s">
        <v>40</v>
      </c>
      <c r="Y20" s="38" t="s">
        <v>37</v>
      </c>
      <c r="Z20" s="38" t="s">
        <v>67</v>
      </c>
      <c r="AA20" s="38" t="s">
        <v>41</v>
      </c>
      <c r="AB20" s="38" t="s">
        <v>72</v>
      </c>
      <c r="AC20" s="38" t="s">
        <v>73</v>
      </c>
      <c r="AD20" s="38" t="s">
        <v>74</v>
      </c>
      <c r="AE20" s="38" t="s">
        <v>75</v>
      </c>
    </row>
    <row r="21" spans="2:32" ht="15.4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R21" t="s">
        <v>64</v>
      </c>
      <c r="S21" t="s">
        <v>88</v>
      </c>
      <c r="T21" s="43">
        <f t="shared" ref="T21:AE21" si="3">C10</f>
        <v>0</v>
      </c>
      <c r="U21" s="43">
        <f t="shared" si="3"/>
        <v>0</v>
      </c>
      <c r="V21" s="43">
        <f t="shared" si="3"/>
        <v>0</v>
      </c>
      <c r="W21" s="43">
        <f t="shared" si="3"/>
        <v>0</v>
      </c>
      <c r="X21" s="43">
        <f t="shared" si="3"/>
        <v>0</v>
      </c>
      <c r="Y21" s="43">
        <f t="shared" si="3"/>
        <v>0</v>
      </c>
      <c r="Z21" s="43">
        <f t="shared" si="3"/>
        <v>0</v>
      </c>
      <c r="AA21" s="43">
        <f t="shared" si="3"/>
        <v>0</v>
      </c>
      <c r="AB21" s="43">
        <f t="shared" si="3"/>
        <v>0</v>
      </c>
      <c r="AC21" s="43">
        <f t="shared" si="3"/>
        <v>0</v>
      </c>
      <c r="AD21" s="43">
        <f t="shared" si="3"/>
        <v>0</v>
      </c>
      <c r="AE21" s="43">
        <f t="shared" si="3"/>
        <v>0</v>
      </c>
    </row>
    <row r="22" spans="2:32" ht="15.4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2:32" ht="15.4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S23" t="s">
        <v>68</v>
      </c>
    </row>
    <row r="24" spans="2:32" ht="15.4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U24" s="38" t="s">
        <v>92</v>
      </c>
    </row>
    <row r="25" spans="2:32" ht="15.4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S25" s="44" t="s">
        <v>63</v>
      </c>
      <c r="T25" s="44" t="s">
        <v>65</v>
      </c>
      <c r="U25" s="44" t="s">
        <v>66</v>
      </c>
      <c r="V25" s="44" t="s">
        <v>33</v>
      </c>
      <c r="W25" s="44" t="s">
        <v>36</v>
      </c>
      <c r="X25" s="44" t="s">
        <v>40</v>
      </c>
      <c r="Y25" s="44" t="s">
        <v>37</v>
      </c>
      <c r="Z25" s="44" t="s">
        <v>67</v>
      </c>
      <c r="AA25" s="44" t="s">
        <v>41</v>
      </c>
      <c r="AB25" s="44" t="s">
        <v>39</v>
      </c>
      <c r="AC25" s="44" t="s">
        <v>44</v>
      </c>
      <c r="AD25" s="44" t="s">
        <v>43</v>
      </c>
      <c r="AE25" s="44" t="s">
        <v>42</v>
      </c>
    </row>
    <row r="26" spans="2:32" ht="15.4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S26" t="s">
        <v>3</v>
      </c>
      <c r="T26" s="40">
        <f>Jan!Q50</f>
        <v>0</v>
      </c>
      <c r="U26" s="40">
        <f>Feb.!Q50</f>
        <v>0</v>
      </c>
      <c r="V26" s="40">
        <f>March!Q50</f>
        <v>0</v>
      </c>
      <c r="W26" s="40">
        <f>April!Q50</f>
        <v>0</v>
      </c>
      <c r="X26" s="40">
        <f>May!Q50</f>
        <v>0</v>
      </c>
      <c r="Y26" s="40">
        <f>June!Q50</f>
        <v>0</v>
      </c>
      <c r="Z26" s="40">
        <f>July!Q50</f>
        <v>0</v>
      </c>
      <c r="AA26" s="40">
        <f>August!Q50</f>
        <v>0</v>
      </c>
      <c r="AB26" s="40">
        <f>September!Q50</f>
        <v>0</v>
      </c>
      <c r="AC26" s="40">
        <f>October!Q50</f>
        <v>0</v>
      </c>
      <c r="AD26" s="40">
        <f>November!Q50</f>
        <v>0</v>
      </c>
      <c r="AE26" s="40">
        <f>December!Q50</f>
        <v>0</v>
      </c>
    </row>
    <row r="27" spans="2:32" ht="15.4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S27" t="s">
        <v>4</v>
      </c>
      <c r="T27" s="40">
        <f>Jan!Q51</f>
        <v>0</v>
      </c>
      <c r="U27" s="40">
        <f>Feb.!Q51</f>
        <v>0</v>
      </c>
      <c r="V27" s="40">
        <f>March!Q51</f>
        <v>0</v>
      </c>
      <c r="W27" s="40">
        <f>April!Q51</f>
        <v>0</v>
      </c>
      <c r="X27" s="40">
        <f>May!Q51</f>
        <v>0</v>
      </c>
      <c r="Y27" s="40">
        <f>June!Q51</f>
        <v>0</v>
      </c>
      <c r="Z27" s="40">
        <f>July!Q51</f>
        <v>0</v>
      </c>
      <c r="AA27" s="40">
        <f>August!Q51</f>
        <v>0</v>
      </c>
      <c r="AB27" s="40">
        <f>September!Q51</f>
        <v>0</v>
      </c>
      <c r="AC27" s="40">
        <f>October!Q51</f>
        <v>0</v>
      </c>
      <c r="AD27" s="40">
        <f>November!Q51</f>
        <v>0</v>
      </c>
      <c r="AE27" s="40">
        <f>December!Q51</f>
        <v>0</v>
      </c>
    </row>
    <row r="28" spans="2:32" ht="15.4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2:32" ht="15.4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S29" s="44" t="s">
        <v>64</v>
      </c>
      <c r="T29" s="45">
        <f t="shared" ref="T29:AE29" si="4">(T26+T27)/2</f>
        <v>0</v>
      </c>
      <c r="U29" s="45">
        <f t="shared" si="4"/>
        <v>0</v>
      </c>
      <c r="V29" s="45">
        <f t="shared" si="4"/>
        <v>0</v>
      </c>
      <c r="W29" s="45">
        <f t="shared" si="4"/>
        <v>0</v>
      </c>
      <c r="X29" s="45">
        <f t="shared" si="4"/>
        <v>0</v>
      </c>
      <c r="Y29" s="45">
        <f t="shared" si="4"/>
        <v>0</v>
      </c>
      <c r="Z29" s="45">
        <f t="shared" si="4"/>
        <v>0</v>
      </c>
      <c r="AA29" s="45">
        <f t="shared" si="4"/>
        <v>0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0"/>
    </row>
    <row r="30" spans="2:32" ht="15.4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T30">
        <v>1</v>
      </c>
      <c r="U30">
        <v>2</v>
      </c>
      <c r="V30">
        <v>3</v>
      </c>
      <c r="W30">
        <v>4</v>
      </c>
      <c r="X30">
        <v>5</v>
      </c>
      <c r="Y30">
        <v>6</v>
      </c>
      <c r="Z30">
        <v>7</v>
      </c>
      <c r="AA30">
        <v>8</v>
      </c>
      <c r="AB30">
        <v>9</v>
      </c>
      <c r="AC30">
        <v>10</v>
      </c>
      <c r="AD30">
        <v>11</v>
      </c>
      <c r="AE30">
        <v>12</v>
      </c>
    </row>
    <row r="31" spans="2:32" ht="15.4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S31" s="42" t="s">
        <v>91</v>
      </c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2:32" ht="15.4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S32" s="54" t="str">
        <f>Jan!C4</f>
        <v>Blank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2:33" ht="15.4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S33" s="38" t="s">
        <v>63</v>
      </c>
      <c r="T33" s="38" t="s">
        <v>65</v>
      </c>
      <c r="U33" s="38" t="s">
        <v>66</v>
      </c>
      <c r="V33" s="38" t="s">
        <v>33</v>
      </c>
      <c r="W33" s="38" t="s">
        <v>36</v>
      </c>
      <c r="X33" s="38" t="s">
        <v>40</v>
      </c>
      <c r="Y33" s="38" t="s">
        <v>37</v>
      </c>
      <c r="Z33" s="38" t="s">
        <v>67</v>
      </c>
      <c r="AA33" s="38" t="s">
        <v>41</v>
      </c>
      <c r="AB33" s="38" t="s">
        <v>72</v>
      </c>
      <c r="AC33" s="38" t="s">
        <v>73</v>
      </c>
      <c r="AD33" s="38" t="s">
        <v>74</v>
      </c>
      <c r="AE33" s="38" t="s">
        <v>75</v>
      </c>
      <c r="AG33" s="38" t="s">
        <v>64</v>
      </c>
    </row>
    <row r="34" spans="2:33" ht="15.4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2:33" ht="15.4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S35" t="s">
        <v>3</v>
      </c>
      <c r="T35" s="45">
        <f t="shared" ref="T35:AE35" si="5">IF(C95&gt;=$F$3+1,0,C89)</f>
        <v>0</v>
      </c>
      <c r="U35" s="45">
        <f t="shared" si="5"/>
        <v>0</v>
      </c>
      <c r="V35" s="45">
        <f t="shared" si="5"/>
        <v>0</v>
      </c>
      <c r="W35" s="45">
        <f t="shared" si="5"/>
        <v>0</v>
      </c>
      <c r="X35" s="45">
        <f t="shared" si="5"/>
        <v>0</v>
      </c>
      <c r="Y35" s="45">
        <f t="shared" si="5"/>
        <v>0</v>
      </c>
      <c r="Z35" s="45">
        <f t="shared" si="5"/>
        <v>0</v>
      </c>
      <c r="AA35" s="45">
        <f t="shared" si="5"/>
        <v>0</v>
      </c>
      <c r="AB35" s="45">
        <f t="shared" si="5"/>
        <v>0</v>
      </c>
      <c r="AC35" s="45">
        <f t="shared" si="5"/>
        <v>0</v>
      </c>
      <c r="AD35" s="45">
        <f t="shared" si="5"/>
        <v>0</v>
      </c>
      <c r="AE35" s="45">
        <f t="shared" si="5"/>
        <v>0</v>
      </c>
    </row>
    <row r="36" spans="2:33" ht="15.4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S36" t="s">
        <v>4</v>
      </c>
      <c r="T36" s="45">
        <f t="shared" ref="T36:AE36" si="6">IF(C95&gt;=$F$3+1,0,C90)</f>
        <v>0</v>
      </c>
      <c r="U36" s="45">
        <f t="shared" si="6"/>
        <v>0</v>
      </c>
      <c r="V36" s="45">
        <f t="shared" si="6"/>
        <v>0</v>
      </c>
      <c r="W36" s="45">
        <f t="shared" si="6"/>
        <v>0</v>
      </c>
      <c r="X36" s="45">
        <f t="shared" si="6"/>
        <v>0</v>
      </c>
      <c r="Y36" s="45">
        <f t="shared" si="6"/>
        <v>0</v>
      </c>
      <c r="Z36" s="45">
        <f t="shared" si="6"/>
        <v>0</v>
      </c>
      <c r="AA36" s="45">
        <f t="shared" si="6"/>
        <v>0</v>
      </c>
      <c r="AB36" s="45">
        <f t="shared" si="6"/>
        <v>0</v>
      </c>
      <c r="AC36" s="45">
        <f t="shared" si="6"/>
        <v>0</v>
      </c>
      <c r="AD36" s="45">
        <f t="shared" si="6"/>
        <v>0</v>
      </c>
      <c r="AE36" s="45">
        <f t="shared" si="6"/>
        <v>0</v>
      </c>
    </row>
    <row r="37" spans="2:33" ht="15.4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S37" s="38" t="s">
        <v>64</v>
      </c>
      <c r="T37" s="41">
        <f t="shared" ref="T37:AE37" si="7">IF(C95&gt;=$F$3+1,0,C92)</f>
        <v>0</v>
      </c>
      <c r="U37" s="41">
        <f t="shared" si="7"/>
        <v>0</v>
      </c>
      <c r="V37" s="41">
        <f t="shared" si="7"/>
        <v>0</v>
      </c>
      <c r="W37" s="41">
        <f t="shared" si="7"/>
        <v>0</v>
      </c>
      <c r="X37" s="41">
        <f t="shared" si="7"/>
        <v>0</v>
      </c>
      <c r="Y37" s="41">
        <f t="shared" si="7"/>
        <v>0</v>
      </c>
      <c r="Z37" s="41">
        <f t="shared" si="7"/>
        <v>0</v>
      </c>
      <c r="AA37" s="41">
        <f t="shared" si="7"/>
        <v>0</v>
      </c>
      <c r="AB37" s="41">
        <f t="shared" si="7"/>
        <v>0</v>
      </c>
      <c r="AC37" s="41">
        <f t="shared" si="7"/>
        <v>0</v>
      </c>
      <c r="AD37" s="41">
        <f t="shared" si="7"/>
        <v>0</v>
      </c>
      <c r="AE37" s="41">
        <f t="shared" si="7"/>
        <v>0</v>
      </c>
      <c r="AG37" s="41">
        <f>AVERAGE(T37:AE37)</f>
        <v>0</v>
      </c>
    </row>
    <row r="38" spans="2:33" ht="15.45">
      <c r="B38" t="s">
        <v>93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2:33">
      <c r="B39" s="27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</row>
    <row r="40" spans="2:33" ht="15.4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S40" s="44" t="s">
        <v>115</v>
      </c>
      <c r="T40" s="41">
        <f t="shared" ref="T40:AE40" si="8">IF(C95&gt;=$F$3+1,0,C98)</f>
        <v>0</v>
      </c>
      <c r="U40" s="41">
        <f t="shared" si="8"/>
        <v>0</v>
      </c>
      <c r="V40" s="41">
        <f t="shared" si="8"/>
        <v>0</v>
      </c>
      <c r="W40" s="41">
        <f t="shared" si="8"/>
        <v>0</v>
      </c>
      <c r="X40" s="41">
        <f t="shared" si="8"/>
        <v>0</v>
      </c>
      <c r="Y40" s="41">
        <f t="shared" si="8"/>
        <v>0</v>
      </c>
      <c r="Z40" s="41">
        <f t="shared" si="8"/>
        <v>0</v>
      </c>
      <c r="AA40" s="41">
        <f t="shared" si="8"/>
        <v>0</v>
      </c>
      <c r="AB40" s="41">
        <f t="shared" si="8"/>
        <v>0</v>
      </c>
      <c r="AC40" s="41">
        <f t="shared" si="8"/>
        <v>0</v>
      </c>
      <c r="AD40" s="41">
        <f t="shared" si="8"/>
        <v>0</v>
      </c>
      <c r="AE40" s="41">
        <f t="shared" si="8"/>
        <v>0</v>
      </c>
      <c r="AG40" t="s">
        <v>9</v>
      </c>
    </row>
    <row r="41" spans="2:33" ht="15.4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AG41" s="44" t="s">
        <v>116</v>
      </c>
    </row>
    <row r="42" spans="2:33" ht="15.45">
      <c r="B42" s="237" t="s">
        <v>112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S42" t="s">
        <v>111</v>
      </c>
      <c r="T42" s="40">
        <f t="shared" ref="T42:AE42" si="9">IF($F$3=T30,T40,0)</f>
        <v>0</v>
      </c>
      <c r="U42" s="40">
        <f t="shared" si="9"/>
        <v>0</v>
      </c>
      <c r="V42" s="40">
        <f t="shared" si="9"/>
        <v>0</v>
      </c>
      <c r="W42" s="40">
        <f t="shared" si="9"/>
        <v>0</v>
      </c>
      <c r="X42" s="40">
        <f t="shared" si="9"/>
        <v>0</v>
      </c>
      <c r="Y42" s="40">
        <f t="shared" si="9"/>
        <v>0</v>
      </c>
      <c r="Z42" s="40">
        <f t="shared" si="9"/>
        <v>0</v>
      </c>
      <c r="AA42" s="40">
        <f t="shared" si="9"/>
        <v>0</v>
      </c>
      <c r="AB42" s="40">
        <f t="shared" si="9"/>
        <v>0</v>
      </c>
      <c r="AC42" s="40">
        <f t="shared" si="9"/>
        <v>0</v>
      </c>
      <c r="AD42" s="40">
        <f t="shared" si="9"/>
        <v>0</v>
      </c>
      <c r="AE42" s="40">
        <f t="shared" si="9"/>
        <v>0</v>
      </c>
      <c r="AG42" s="43">
        <f>SUM(T42:AE42)</f>
        <v>0</v>
      </c>
    </row>
    <row r="43" spans="2:33" ht="15.45">
      <c r="B43" s="54"/>
      <c r="C43" s="42"/>
      <c r="D43" s="42"/>
      <c r="E43" s="42"/>
      <c r="F43" s="42"/>
      <c r="G43" s="42"/>
      <c r="H43" s="42"/>
      <c r="I43" s="42"/>
      <c r="J43" s="42"/>
      <c r="K43" s="42" t="s">
        <v>114</v>
      </c>
      <c r="L43" s="42"/>
      <c r="M43" s="269">
        <f>AG42</f>
        <v>0</v>
      </c>
      <c r="N43" s="270"/>
    </row>
    <row r="45" spans="2:33">
      <c r="B45" s="38" t="s">
        <v>63</v>
      </c>
      <c r="C45" s="38" t="s">
        <v>65</v>
      </c>
      <c r="D45" s="38" t="s">
        <v>66</v>
      </c>
      <c r="E45" s="38" t="s">
        <v>33</v>
      </c>
      <c r="F45" s="38" t="s">
        <v>36</v>
      </c>
      <c r="G45" s="38" t="s">
        <v>40</v>
      </c>
      <c r="H45" s="38" t="s">
        <v>37</v>
      </c>
      <c r="I45" s="38" t="s">
        <v>67</v>
      </c>
      <c r="J45" s="38" t="s">
        <v>41</v>
      </c>
      <c r="K45" s="38" t="s">
        <v>72</v>
      </c>
      <c r="L45" s="38" t="s">
        <v>73</v>
      </c>
      <c r="M45" s="38" t="s">
        <v>74</v>
      </c>
      <c r="N45" s="38" t="s">
        <v>75</v>
      </c>
      <c r="P45" s="38" t="s">
        <v>64</v>
      </c>
    </row>
    <row r="46" spans="2:3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2:33">
      <c r="B47" t="s">
        <v>3</v>
      </c>
      <c r="C47" s="45">
        <f t="shared" ref="C47:N47" si="10">IF(C95&gt;=$P$58+1,0,C89)</f>
        <v>0</v>
      </c>
      <c r="D47" s="45">
        <f t="shared" si="10"/>
        <v>0</v>
      </c>
      <c r="E47" s="45">
        <f t="shared" si="10"/>
        <v>0</v>
      </c>
      <c r="F47" s="45">
        <f t="shared" si="10"/>
        <v>0</v>
      </c>
      <c r="G47" s="45">
        <f t="shared" si="10"/>
        <v>0</v>
      </c>
      <c r="H47" s="45">
        <f t="shared" si="10"/>
        <v>0</v>
      </c>
      <c r="I47" s="45">
        <f t="shared" si="10"/>
        <v>0</v>
      </c>
      <c r="J47" s="45">
        <f t="shared" si="10"/>
        <v>0</v>
      </c>
      <c r="K47" s="45">
        <f t="shared" si="10"/>
        <v>0</v>
      </c>
      <c r="L47" s="45">
        <f t="shared" si="10"/>
        <v>0</v>
      </c>
      <c r="M47" s="45">
        <f t="shared" si="10"/>
        <v>0</v>
      </c>
      <c r="N47" s="45">
        <f t="shared" si="10"/>
        <v>0</v>
      </c>
    </row>
    <row r="48" spans="2:33">
      <c r="B48" t="s">
        <v>4</v>
      </c>
      <c r="C48" s="45">
        <f t="shared" ref="C48:N48" si="11">IF(C95&gt;=$P$58+1,0,C90)</f>
        <v>0</v>
      </c>
      <c r="D48" s="45">
        <f t="shared" si="11"/>
        <v>0</v>
      </c>
      <c r="E48" s="45">
        <f t="shared" si="11"/>
        <v>0</v>
      </c>
      <c r="F48" s="45">
        <f t="shared" si="11"/>
        <v>0</v>
      </c>
      <c r="G48" s="45">
        <f t="shared" si="11"/>
        <v>0</v>
      </c>
      <c r="H48" s="45">
        <f t="shared" si="11"/>
        <v>0</v>
      </c>
      <c r="I48" s="45">
        <f t="shared" si="11"/>
        <v>0</v>
      </c>
      <c r="J48" s="45">
        <f t="shared" si="11"/>
        <v>0</v>
      </c>
      <c r="K48" s="45">
        <f t="shared" si="11"/>
        <v>0</v>
      </c>
      <c r="L48" s="45">
        <f t="shared" si="11"/>
        <v>0</v>
      </c>
      <c r="M48" s="45">
        <f t="shared" si="11"/>
        <v>0</v>
      </c>
      <c r="N48" s="45">
        <f t="shared" si="11"/>
        <v>0</v>
      </c>
    </row>
    <row r="49" spans="2:3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31">
      <c r="B50" s="38" t="s">
        <v>64</v>
      </c>
      <c r="C50" s="41">
        <f>IF(C95&gt;=$P$58+1,0,C92)</f>
        <v>0</v>
      </c>
      <c r="D50" s="41">
        <f t="shared" ref="D50:N50" si="12">IF(U72&gt;=$P$58+1,0,D92)</f>
        <v>0</v>
      </c>
      <c r="E50" s="41">
        <f t="shared" si="12"/>
        <v>0</v>
      </c>
      <c r="F50" s="41">
        <f t="shared" si="12"/>
        <v>0</v>
      </c>
      <c r="G50" s="41">
        <f t="shared" si="12"/>
        <v>0</v>
      </c>
      <c r="H50" s="41">
        <f t="shared" si="12"/>
        <v>0</v>
      </c>
      <c r="I50" s="41">
        <f t="shared" si="12"/>
        <v>0</v>
      </c>
      <c r="J50" s="41">
        <f t="shared" si="12"/>
        <v>0</v>
      </c>
      <c r="K50" s="41">
        <f t="shared" si="12"/>
        <v>0</v>
      </c>
      <c r="L50" s="41">
        <f t="shared" si="12"/>
        <v>0</v>
      </c>
      <c r="M50" s="41">
        <f t="shared" si="12"/>
        <v>0</v>
      </c>
      <c r="N50" s="41">
        <f t="shared" si="12"/>
        <v>0</v>
      </c>
      <c r="P50" s="41">
        <f>SUM(C50:N50)/$F$3</f>
        <v>0</v>
      </c>
      <c r="Q50" t="s">
        <v>120</v>
      </c>
      <c r="R50" s="47"/>
    </row>
    <row r="51" spans="2:31">
      <c r="B51" s="44" t="s">
        <v>113</v>
      </c>
    </row>
    <row r="52" spans="2:31" ht="15.4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31" ht="15.4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31" ht="15.4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31" ht="15.4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31" ht="15.4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31" ht="15.4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S57" s="42"/>
      <c r="T57" s="42"/>
      <c r="U57" s="42"/>
      <c r="V57" s="42"/>
      <c r="W57" s="10" t="s">
        <v>69</v>
      </c>
      <c r="X57" s="42"/>
      <c r="Y57" s="66" t="str">
        <f>Jan!C4</f>
        <v>Blank</v>
      </c>
      <c r="Z57" s="67"/>
    </row>
    <row r="58" spans="2:31" ht="15.4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P58" s="77">
        <f>F3</f>
        <v>12</v>
      </c>
      <c r="Q58" s="38" t="s">
        <v>90</v>
      </c>
      <c r="R58" s="38"/>
      <c r="S58" s="38"/>
    </row>
    <row r="59" spans="2:31" ht="15.4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31" ht="15.4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S60" s="38" t="s">
        <v>63</v>
      </c>
      <c r="T60" s="38" t="s">
        <v>65</v>
      </c>
      <c r="U60" s="38" t="s">
        <v>66</v>
      </c>
      <c r="V60" s="38" t="s">
        <v>33</v>
      </c>
      <c r="W60" s="38" t="s">
        <v>36</v>
      </c>
      <c r="X60" s="38" t="s">
        <v>40</v>
      </c>
      <c r="Y60" s="38" t="s">
        <v>37</v>
      </c>
      <c r="Z60" s="38" t="s">
        <v>67</v>
      </c>
      <c r="AA60" s="38" t="s">
        <v>41</v>
      </c>
      <c r="AB60" s="38" t="s">
        <v>72</v>
      </c>
      <c r="AC60" s="38" t="s">
        <v>73</v>
      </c>
      <c r="AD60" s="38" t="s">
        <v>74</v>
      </c>
      <c r="AE60" s="38" t="s">
        <v>75</v>
      </c>
    </row>
    <row r="61" spans="2:31" ht="15.4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S61" t="s">
        <v>76</v>
      </c>
      <c r="T61" s="43">
        <f t="shared" ref="T61:AE61" si="13">T37</f>
        <v>0</v>
      </c>
      <c r="U61" s="43">
        <f t="shared" si="13"/>
        <v>0</v>
      </c>
      <c r="V61" s="43">
        <f t="shared" si="13"/>
        <v>0</v>
      </c>
      <c r="W61" s="43">
        <f t="shared" si="13"/>
        <v>0</v>
      </c>
      <c r="X61" s="43">
        <f t="shared" si="13"/>
        <v>0</v>
      </c>
      <c r="Y61" s="43">
        <f t="shared" si="13"/>
        <v>0</v>
      </c>
      <c r="Z61" s="43">
        <f t="shared" si="13"/>
        <v>0</v>
      </c>
      <c r="AA61" s="43">
        <f t="shared" si="13"/>
        <v>0</v>
      </c>
      <c r="AB61" s="43">
        <f t="shared" si="13"/>
        <v>0</v>
      </c>
      <c r="AC61" s="43">
        <f t="shared" si="13"/>
        <v>0</v>
      </c>
      <c r="AD61" s="43">
        <f t="shared" si="13"/>
        <v>0</v>
      </c>
      <c r="AE61" s="43">
        <f t="shared" si="13"/>
        <v>0</v>
      </c>
    </row>
    <row r="62" spans="2:31" ht="15.4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2:31" ht="15.4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2:31" ht="15.4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4" ht="15.4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2:14" ht="15.4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2:14" ht="15.4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14" ht="15.4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14" ht="15.4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2:14" ht="15.4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2:14" ht="15.4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2:14" ht="15.4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2:14" ht="15.4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2:14" ht="15.4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2:14" ht="15.4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2:14" ht="15.4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2:14" ht="15.4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2:14" ht="15.4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2:14"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 ht="15.4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2:16" ht="15.4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2:16" ht="15.4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4" spans="2:16">
      <c r="B84" t="s">
        <v>68</v>
      </c>
    </row>
    <row r="85" spans="2:16">
      <c r="D85" s="38" t="s">
        <v>103</v>
      </c>
    </row>
    <row r="86" spans="2:16">
      <c r="B86" s="44" t="s">
        <v>63</v>
      </c>
      <c r="C86" s="44" t="s">
        <v>65</v>
      </c>
      <c r="D86" s="44" t="s">
        <v>66</v>
      </c>
      <c r="E86" s="44" t="s">
        <v>33</v>
      </c>
      <c r="F86" s="44" t="s">
        <v>36</v>
      </c>
      <c r="G86" s="44" t="s">
        <v>40</v>
      </c>
      <c r="H86" s="44" t="s">
        <v>37</v>
      </c>
      <c r="I86" s="44" t="s">
        <v>67</v>
      </c>
      <c r="J86" s="44" t="s">
        <v>41</v>
      </c>
      <c r="K86" s="44" t="s">
        <v>39</v>
      </c>
      <c r="L86" s="44" t="s">
        <v>44</v>
      </c>
      <c r="M86" s="44" t="s">
        <v>43</v>
      </c>
      <c r="N86" s="44" t="s">
        <v>42</v>
      </c>
    </row>
    <row r="87" spans="2:16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9" spans="2:16">
      <c r="B89" t="s">
        <v>3</v>
      </c>
      <c r="C89" s="40">
        <f>Jan!Q12</f>
        <v>0</v>
      </c>
      <c r="D89" s="40">
        <f>Feb.!Q12</f>
        <v>0</v>
      </c>
      <c r="E89" s="40">
        <f>March!Q12</f>
        <v>0</v>
      </c>
      <c r="F89" s="40">
        <f>April!Q12</f>
        <v>0</v>
      </c>
      <c r="G89" s="40">
        <f>May!Q12</f>
        <v>0</v>
      </c>
      <c r="H89" s="40">
        <f>June!Q12</f>
        <v>0</v>
      </c>
      <c r="I89" s="40">
        <f>July!Q12</f>
        <v>0</v>
      </c>
      <c r="J89" s="40">
        <f>August!Q12</f>
        <v>0</v>
      </c>
      <c r="K89" s="40">
        <f>September!Q12</f>
        <v>0</v>
      </c>
      <c r="L89" s="40">
        <f>October!Q12</f>
        <v>0</v>
      </c>
      <c r="M89" s="40">
        <f>November!Q12</f>
        <v>0</v>
      </c>
      <c r="N89" s="40">
        <f>December!Q12</f>
        <v>0</v>
      </c>
      <c r="O89" s="40"/>
    </row>
    <row r="90" spans="2:16">
      <c r="B90" t="s">
        <v>4</v>
      </c>
      <c r="C90" s="40">
        <f>Jan!Q42</f>
        <v>0</v>
      </c>
      <c r="D90" s="40">
        <f>Feb.!Q42</f>
        <v>0</v>
      </c>
      <c r="E90" s="40">
        <f>March!Q42</f>
        <v>0</v>
      </c>
      <c r="F90" s="40">
        <f>April!Q42</f>
        <v>0</v>
      </c>
      <c r="G90" s="40">
        <f>May!Q42</f>
        <v>0</v>
      </c>
      <c r="H90" s="40">
        <f>June!Q42</f>
        <v>0</v>
      </c>
      <c r="I90" s="40">
        <f>July!Q42</f>
        <v>0</v>
      </c>
      <c r="J90" s="40">
        <f>August!Q42</f>
        <v>0</v>
      </c>
      <c r="K90" s="40">
        <f>September!Q42</f>
        <v>0</v>
      </c>
      <c r="L90" s="40">
        <f>October!Q42</f>
        <v>0</v>
      </c>
      <c r="M90" s="40">
        <f>November!Q42</f>
        <v>0</v>
      </c>
      <c r="N90" s="40">
        <f>December!Q42</f>
        <v>0</v>
      </c>
      <c r="O90" s="40"/>
    </row>
    <row r="91" spans="2:16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2:16">
      <c r="B92" s="44" t="s">
        <v>107</v>
      </c>
      <c r="C92" s="45">
        <f t="shared" ref="C92:N92" si="14">(C89+C90)/2</f>
        <v>0</v>
      </c>
      <c r="D92" s="45">
        <f t="shared" si="14"/>
        <v>0</v>
      </c>
      <c r="E92" s="45">
        <f t="shared" si="14"/>
        <v>0</v>
      </c>
      <c r="F92" s="45">
        <f t="shared" si="14"/>
        <v>0</v>
      </c>
      <c r="G92" s="45">
        <f t="shared" si="14"/>
        <v>0</v>
      </c>
      <c r="H92" s="45">
        <f t="shared" si="14"/>
        <v>0</v>
      </c>
      <c r="I92" s="45">
        <f t="shared" si="14"/>
        <v>0</v>
      </c>
      <c r="J92" s="45">
        <f t="shared" si="14"/>
        <v>0</v>
      </c>
      <c r="K92" s="45">
        <f t="shared" si="14"/>
        <v>0</v>
      </c>
      <c r="L92" s="45">
        <f t="shared" si="14"/>
        <v>0</v>
      </c>
      <c r="M92" s="45">
        <f t="shared" si="14"/>
        <v>0</v>
      </c>
      <c r="N92" s="45">
        <f t="shared" si="14"/>
        <v>0</v>
      </c>
      <c r="O92" s="40"/>
    </row>
    <row r="95" spans="2:16"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</row>
    <row r="96" spans="2:16">
      <c r="B96" t="s">
        <v>109</v>
      </c>
      <c r="C96" s="40">
        <f>Jan!R45</f>
        <v>31</v>
      </c>
      <c r="D96" s="40">
        <f>Feb.!R45</f>
        <v>28</v>
      </c>
      <c r="E96" s="40">
        <f>March!R45</f>
        <v>31</v>
      </c>
      <c r="F96" s="40">
        <f>April!R45</f>
        <v>30</v>
      </c>
      <c r="G96" s="40">
        <f>May!R45</f>
        <v>31</v>
      </c>
      <c r="H96" s="40">
        <f>June!R45</f>
        <v>30</v>
      </c>
      <c r="I96" s="40">
        <f>July!R45</f>
        <v>31</v>
      </c>
      <c r="J96" s="40">
        <f>August!R45</f>
        <v>31</v>
      </c>
      <c r="K96" s="40">
        <f>September!R45</f>
        <v>30</v>
      </c>
      <c r="L96" s="40">
        <f>October!R45</f>
        <v>31</v>
      </c>
      <c r="M96" s="40">
        <f>November!R45</f>
        <v>30</v>
      </c>
      <c r="N96" s="40">
        <f>December!R45</f>
        <v>31</v>
      </c>
      <c r="P96" t="s">
        <v>108</v>
      </c>
    </row>
    <row r="97" spans="2:16">
      <c r="B97" t="s">
        <v>106</v>
      </c>
      <c r="C97" s="40">
        <f t="shared" ref="C97:N97" si="15">C96*C92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>
        <f t="shared" si="15"/>
        <v>0</v>
      </c>
      <c r="M97" s="40">
        <f t="shared" si="15"/>
        <v>0</v>
      </c>
      <c r="N97" s="40">
        <f t="shared" si="15"/>
        <v>0</v>
      </c>
      <c r="P97" s="43">
        <f>SUM(C97:N97)</f>
        <v>0</v>
      </c>
    </row>
    <row r="98" spans="2:16">
      <c r="B98" t="s">
        <v>110</v>
      </c>
      <c r="C98" s="43">
        <f>C97</f>
        <v>0</v>
      </c>
      <c r="D98" s="43">
        <f>C97+D97</f>
        <v>0</v>
      </c>
      <c r="E98" s="43">
        <f>D98+E97</f>
        <v>0</v>
      </c>
      <c r="F98" s="43">
        <f t="shared" ref="F98:N98" si="16">E98+F97</f>
        <v>0</v>
      </c>
      <c r="G98" s="43">
        <f t="shared" si="16"/>
        <v>0</v>
      </c>
      <c r="H98" s="43">
        <f t="shared" si="16"/>
        <v>0</v>
      </c>
      <c r="I98" s="43">
        <f t="shared" si="16"/>
        <v>0</v>
      </c>
      <c r="J98" s="43">
        <f t="shared" si="16"/>
        <v>0</v>
      </c>
      <c r="K98" s="43">
        <f t="shared" si="16"/>
        <v>0</v>
      </c>
      <c r="L98" s="43">
        <f t="shared" si="16"/>
        <v>0</v>
      </c>
      <c r="M98" s="43">
        <f t="shared" si="16"/>
        <v>0</v>
      </c>
      <c r="N98" s="43">
        <f t="shared" si="16"/>
        <v>0</v>
      </c>
    </row>
  </sheetData>
  <sheetProtection sheet="1" objects="1" scenarios="1"/>
  <mergeCells count="6">
    <mergeCell ref="M43:N43"/>
    <mergeCell ref="B42:N42"/>
    <mergeCell ref="B2:N2"/>
    <mergeCell ref="Y17:Z17"/>
    <mergeCell ref="B39:N39"/>
    <mergeCell ref="B3:C3"/>
  </mergeCells>
  <phoneticPr fontId="13" type="noConversion"/>
  <pageMargins left="1" right="0.5" top="1" bottom="1" header="0.5" footer="0.5"/>
  <pageSetup scale="58" orientation="portrait" horizontalDpi="4294967293" r:id="rId1"/>
  <headerFooter alignWithMargins="0">
    <oddFooter>&amp;L&amp;F&amp;R&amp;A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43"/>
  <sheetViews>
    <sheetView topLeftCell="E19" workbookViewId="0">
      <selection activeCell="F34" sqref="F34"/>
    </sheetView>
  </sheetViews>
  <sheetFormatPr defaultRowHeight="12.45"/>
  <cols>
    <col min="1" max="1" width="3.3828125" customWidth="1"/>
    <col min="2" max="2" width="23.53515625" customWidth="1"/>
    <col min="3" max="3" width="10.23046875" customWidth="1"/>
    <col min="4" max="4" width="10.3828125" customWidth="1"/>
    <col min="5" max="5" width="11.23046875" customWidth="1"/>
    <col min="6" max="6" width="11.3828125" customWidth="1"/>
    <col min="7" max="7" width="12.15234375" customWidth="1"/>
    <col min="8" max="8" width="11.3828125" customWidth="1"/>
    <col min="9" max="9" width="11.53515625" customWidth="1"/>
    <col min="10" max="10" width="12.3828125" customWidth="1"/>
    <col min="11" max="11" width="10.3828125" customWidth="1"/>
    <col min="12" max="12" width="11" customWidth="1"/>
    <col min="13" max="13" width="13" customWidth="1"/>
    <col min="14" max="14" width="10.69140625" customWidth="1"/>
    <col min="15" max="15" width="10.84375" customWidth="1"/>
    <col min="16" max="16" width="10.69140625" customWidth="1"/>
  </cols>
  <sheetData>
    <row r="1" spans="1:17" ht="17.600000000000001">
      <c r="A1" s="1" t="s">
        <v>0</v>
      </c>
      <c r="B1" s="250" t="s">
        <v>125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61"/>
      <c r="C3" s="15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5" t="s">
        <v>1</v>
      </c>
      <c r="C4" s="276" t="s">
        <v>127</v>
      </c>
      <c r="D4" s="277"/>
      <c r="E4" s="1"/>
      <c r="F4" s="1"/>
      <c r="G4" s="1"/>
      <c r="H4" s="1"/>
      <c r="I4" s="1"/>
      <c r="J4" s="1"/>
      <c r="K4" s="1"/>
      <c r="L4" s="1"/>
      <c r="M4" s="14"/>
      <c r="N4" s="14"/>
      <c r="O4" s="14"/>
      <c r="P4" s="1"/>
      <c r="Q4" s="1"/>
    </row>
    <row r="5" spans="1:17" ht="15">
      <c r="A5" s="1"/>
      <c r="B5" s="79" t="s">
        <v>126</v>
      </c>
      <c r="C5" s="3" t="s">
        <v>3</v>
      </c>
      <c r="D5" s="78"/>
      <c r="E5" s="34" t="s">
        <v>4</v>
      </c>
      <c r="F5" s="62"/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8" t="s">
        <v>79</v>
      </c>
      <c r="D7" s="8" t="s">
        <v>117</v>
      </c>
      <c r="E7" s="8" t="s">
        <v>96</v>
      </c>
      <c r="F7" s="7" t="s">
        <v>99</v>
      </c>
      <c r="G7" s="7" t="s">
        <v>99</v>
      </c>
      <c r="H7" s="7" t="s">
        <v>97</v>
      </c>
      <c r="I7" s="7" t="s">
        <v>97</v>
      </c>
      <c r="J7" s="7" t="s">
        <v>83</v>
      </c>
      <c r="K7" s="64" t="s">
        <v>121</v>
      </c>
      <c r="L7" s="64" t="s">
        <v>121</v>
      </c>
      <c r="M7" s="64" t="s">
        <v>84</v>
      </c>
      <c r="N7" s="64" t="s">
        <v>84</v>
      </c>
      <c r="O7" s="64" t="s">
        <v>84</v>
      </c>
      <c r="P7" s="7" t="s">
        <v>100</v>
      </c>
      <c r="Q7" s="1"/>
    </row>
    <row r="8" spans="1:17" ht="15">
      <c r="A8" s="1"/>
      <c r="B8" s="3" t="s">
        <v>7</v>
      </c>
      <c r="C8" s="7" t="s">
        <v>80</v>
      </c>
      <c r="D8" s="8" t="s">
        <v>96</v>
      </c>
      <c r="E8" s="8" t="s">
        <v>81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101</v>
      </c>
      <c r="K8" s="64" t="s">
        <v>122</v>
      </c>
      <c r="L8" s="64" t="s">
        <v>102</v>
      </c>
      <c r="M8" s="64" t="s">
        <v>84</v>
      </c>
      <c r="N8" s="64" t="s">
        <v>84</v>
      </c>
      <c r="O8" s="64" t="s">
        <v>84</v>
      </c>
      <c r="P8" s="25" t="s">
        <v>98</v>
      </c>
      <c r="Q8" s="1"/>
    </row>
    <row r="9" spans="1:17" ht="15">
      <c r="A9" s="1"/>
      <c r="B9" s="1"/>
      <c r="C9" s="64" t="s">
        <v>84</v>
      </c>
      <c r="D9" s="8" t="s">
        <v>81</v>
      </c>
      <c r="E9" s="64" t="s">
        <v>84</v>
      </c>
      <c r="F9" s="7" t="s">
        <v>81</v>
      </c>
      <c r="G9" s="7" t="s">
        <v>102</v>
      </c>
      <c r="H9" s="7" t="s">
        <v>81</v>
      </c>
      <c r="I9" s="7" t="s">
        <v>102</v>
      </c>
      <c r="J9" s="64" t="s">
        <v>84</v>
      </c>
      <c r="K9" s="64" t="s">
        <v>84</v>
      </c>
      <c r="L9" s="64" t="s">
        <v>84</v>
      </c>
      <c r="M9" s="64" t="s">
        <v>84</v>
      </c>
      <c r="N9" s="64" t="s">
        <v>84</v>
      </c>
      <c r="O9" s="64" t="s">
        <v>84</v>
      </c>
      <c r="P9" s="26" t="s">
        <v>82</v>
      </c>
      <c r="Q9" s="1"/>
    </row>
    <row r="10" spans="1:17" ht="15">
      <c r="A10" s="1"/>
      <c r="B10" s="3" t="s">
        <v>8</v>
      </c>
      <c r="C10" s="64" t="s">
        <v>84</v>
      </c>
      <c r="D10" s="7" t="s">
        <v>94</v>
      </c>
      <c r="E10" s="7" t="s">
        <v>95</v>
      </c>
      <c r="F10" s="64" t="s">
        <v>84</v>
      </c>
      <c r="G10" s="64" t="s">
        <v>84</v>
      </c>
      <c r="H10" s="64" t="s">
        <v>84</v>
      </c>
      <c r="I10" s="64" t="s">
        <v>84</v>
      </c>
      <c r="J10" s="64" t="s">
        <v>84</v>
      </c>
      <c r="K10" s="64" t="s">
        <v>84</v>
      </c>
      <c r="L10" s="64" t="s">
        <v>84</v>
      </c>
      <c r="M10" s="64" t="s">
        <v>84</v>
      </c>
      <c r="N10" s="64" t="s">
        <v>84</v>
      </c>
      <c r="O10" s="64" t="s">
        <v>84</v>
      </c>
      <c r="P10" s="64" t="s">
        <v>84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9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9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9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9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15.9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9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9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9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9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7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9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7" ht="15.45" thickTop="1">
      <c r="A36" s="6" t="s">
        <v>5</v>
      </c>
      <c r="B36" s="6" t="s">
        <v>5</v>
      </c>
      <c r="C36" s="16" t="s">
        <v>5</v>
      </c>
      <c r="D36" s="16" t="s">
        <v>5</v>
      </c>
      <c r="E36" s="16" t="s">
        <v>5</v>
      </c>
      <c r="F36" s="16" t="s">
        <v>5</v>
      </c>
      <c r="G36" s="16" t="s">
        <v>5</v>
      </c>
      <c r="H36" s="16" t="s">
        <v>5</v>
      </c>
      <c r="I36" s="16" t="s">
        <v>5</v>
      </c>
      <c r="J36" s="16" t="s">
        <v>5</v>
      </c>
      <c r="K36" s="16" t="s">
        <v>5</v>
      </c>
      <c r="L36" s="16" t="s">
        <v>5</v>
      </c>
      <c r="M36" s="16" t="s">
        <v>5</v>
      </c>
      <c r="N36" s="16" t="s">
        <v>5</v>
      </c>
      <c r="O36" s="16"/>
      <c r="P36" s="16" t="s">
        <v>5</v>
      </c>
      <c r="Q36" s="1"/>
    </row>
    <row r="37" spans="1:17" ht="15">
      <c r="A37" s="1"/>
      <c r="B37" s="10" t="s">
        <v>26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1"/>
    </row>
    <row r="38" spans="1:17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"/>
    </row>
    <row r="39" spans="1:17" ht="15">
      <c r="A39" s="6"/>
      <c r="B39" s="10" t="s">
        <v>28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"/>
    </row>
    <row r="40" spans="1:17" ht="15">
      <c r="A40" s="1"/>
      <c r="B40" s="1" t="s">
        <v>29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"/>
    </row>
    <row r="41" spans="1:17" ht="15">
      <c r="A41" s="1"/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"/>
    </row>
    <row r="42" spans="1:17" ht="15">
      <c r="A42" s="1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">
        <f>SUM(C42:P42)</f>
        <v>0</v>
      </c>
    </row>
    <row r="43" spans="1:17" ht="15">
      <c r="A43" s="6" t="s">
        <v>5</v>
      </c>
      <c r="B43" s="6" t="s">
        <v>5</v>
      </c>
      <c r="C43" s="16" t="s">
        <v>5</v>
      </c>
      <c r="D43" s="16" t="s">
        <v>5</v>
      </c>
      <c r="E43" s="16" t="s">
        <v>5</v>
      </c>
      <c r="F43" s="16" t="s">
        <v>5</v>
      </c>
      <c r="G43" s="16" t="s">
        <v>5</v>
      </c>
      <c r="H43" s="16" t="s">
        <v>5</v>
      </c>
      <c r="I43" s="16" t="s">
        <v>5</v>
      </c>
      <c r="J43" s="16" t="s">
        <v>5</v>
      </c>
      <c r="K43" s="16" t="s">
        <v>5</v>
      </c>
      <c r="L43" s="16" t="s">
        <v>5</v>
      </c>
      <c r="M43" s="16" t="s">
        <v>5</v>
      </c>
      <c r="N43" s="16" t="s">
        <v>5</v>
      </c>
      <c r="O43" s="16"/>
      <c r="P43" s="16" t="s">
        <v>5</v>
      </c>
      <c r="Q43" s="1"/>
    </row>
  </sheetData>
  <sheetProtection sheet="1" objects="1" scenarios="1"/>
  <mergeCells count="2">
    <mergeCell ref="B1:P1"/>
    <mergeCell ref="C4:D4"/>
  </mergeCells>
  <phoneticPr fontId="13" type="noConversion"/>
  <pageMargins left="0.75" right="0.75" top="1" bottom="1" header="0.5" footer="0.5"/>
  <pageSetup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4982-6C51-4DD8-A056-E83721F56C54}">
  <sheetPr>
    <pageSetUpPr fitToPage="1"/>
  </sheetPr>
  <dimension ref="A1:Q18"/>
  <sheetViews>
    <sheetView topLeftCell="A13" workbookViewId="0">
      <selection activeCell="F4" sqref="F4"/>
    </sheetView>
  </sheetViews>
  <sheetFormatPr defaultRowHeight="12.45"/>
  <cols>
    <col min="1" max="1" width="2.61328125" customWidth="1"/>
    <col min="2" max="2" width="23.765625" customWidth="1"/>
    <col min="3" max="3" width="10.84375" bestFit="1" customWidth="1"/>
    <col min="11" max="11" width="10.69140625" customWidth="1"/>
    <col min="12" max="12" width="11.15234375" customWidth="1"/>
    <col min="13" max="13" width="12.23046875" customWidth="1"/>
    <col min="14" max="14" width="11.23046875" customWidth="1"/>
    <col min="16" max="16" width="10.69140625" customWidth="1"/>
    <col min="17" max="17" width="11" customWidth="1"/>
  </cols>
  <sheetData>
    <row r="1" spans="1:17" ht="17.600000000000001">
      <c r="A1" s="1" t="s">
        <v>0</v>
      </c>
      <c r="B1" s="250" t="s">
        <v>265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7" ht="17.600000000000001">
      <c r="A2" s="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7" ht="15.45">
      <c r="A3" s="1"/>
      <c r="B3" s="31" t="s">
        <v>131</v>
      </c>
      <c r="C3" s="31">
        <f>'A. Land Inventory &amp; Use'!F3</f>
        <v>2018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5">
      <c r="A4" s="1"/>
      <c r="B4" s="15" t="s">
        <v>1</v>
      </c>
      <c r="C4" s="251" t="str">
        <f>'F. Lessee Cost Summary'!C4</f>
        <v>Example</v>
      </c>
      <c r="D4" s="252"/>
      <c r="E4" s="1"/>
      <c r="F4" s="1"/>
      <c r="G4" s="1"/>
      <c r="H4" s="1"/>
      <c r="I4" s="1"/>
      <c r="J4" s="1"/>
      <c r="K4" s="1"/>
      <c r="L4" s="1"/>
      <c r="M4" s="14"/>
      <c r="N4" s="14"/>
      <c r="O4" s="14"/>
      <c r="P4" s="1"/>
    </row>
    <row r="5" spans="1:17" ht="15">
      <c r="A5" s="1"/>
      <c r="B5" s="79"/>
      <c r="C5" s="3"/>
      <c r="D5" s="78"/>
      <c r="E5" s="34"/>
      <c r="F5" s="62"/>
      <c r="G5" s="1"/>
      <c r="H5" s="1"/>
      <c r="I5" s="1"/>
      <c r="J5" s="1"/>
      <c r="K5" s="1"/>
      <c r="L5" s="1"/>
      <c r="M5" s="5"/>
      <c r="N5" s="5"/>
      <c r="O5" s="5"/>
      <c r="P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</row>
    <row r="7" spans="1:17" ht="15">
      <c r="A7" s="1"/>
      <c r="B7" s="1" t="s">
        <v>6</v>
      </c>
      <c r="C7" s="90" t="str">
        <f>December!C7</f>
        <v xml:space="preserve">Breeding </v>
      </c>
      <c r="D7" s="90" t="str">
        <f>December!D7</f>
        <v>1 St. Calf</v>
      </c>
      <c r="E7" s="90" t="str">
        <f>December!E7</f>
        <v>Repl.</v>
      </c>
      <c r="F7" s="90" t="str">
        <f>December!F7</f>
        <v>Repl.</v>
      </c>
      <c r="G7" s="90" t="str">
        <f>December!G7</f>
        <v>Weaned</v>
      </c>
      <c r="H7" s="90" t="str">
        <f>December!H7</f>
        <v>Weaned</v>
      </c>
      <c r="I7" s="90" t="str">
        <f>December!I7</f>
        <v>Worker</v>
      </c>
      <c r="J7" s="90" t="str">
        <f>December!J7</f>
        <v>Calves</v>
      </c>
      <c r="K7" s="90" t="str">
        <f>December!K7</f>
        <v>Raised</v>
      </c>
      <c r="L7" s="90" t="str">
        <f>December!L7</f>
        <v>Raised</v>
      </c>
      <c r="M7" s="90" t="str">
        <f>December!M7</f>
        <v>Purchased</v>
      </c>
      <c r="N7" s="90" t="str">
        <f>December!N7</f>
        <v>Purchased</v>
      </c>
      <c r="O7" s="90" t="str">
        <f>December!O7</f>
        <v>-------</v>
      </c>
      <c r="P7" s="90" t="str">
        <f>December!P7</f>
        <v>Purchased</v>
      </c>
      <c r="Q7" s="89" t="s">
        <v>9</v>
      </c>
    </row>
    <row r="8" spans="1:17" ht="15">
      <c r="A8" s="1"/>
      <c r="B8" s="3" t="s">
        <v>7</v>
      </c>
      <c r="C8" s="90" t="str">
        <f>December!C8</f>
        <v>Cows</v>
      </c>
      <c r="D8" s="90" t="str">
        <f>December!D8</f>
        <v>Repl.</v>
      </c>
      <c r="E8" s="90" t="str">
        <f>December!E8</f>
        <v>Heifers</v>
      </c>
      <c r="F8" s="90" t="str">
        <f>December!F8</f>
        <v>Heifers</v>
      </c>
      <c r="G8" s="90" t="str">
        <f>December!G8</f>
        <v>Calves</v>
      </c>
      <c r="H8" s="90" t="str">
        <f>December!H8</f>
        <v>Calves</v>
      </c>
      <c r="I8" s="90" t="str">
        <f>December!I8</f>
        <v>Calves</v>
      </c>
      <c r="J8" s="90" t="str">
        <f>December!J8</f>
        <v>Born</v>
      </c>
      <c r="K8" s="90" t="str">
        <f>December!K8</f>
        <v>Stocker</v>
      </c>
      <c r="L8" s="90" t="str">
        <f>December!L8</f>
        <v>Stocker</v>
      </c>
      <c r="M8" s="90" t="str">
        <f>December!M8</f>
        <v>Stocker</v>
      </c>
      <c r="N8" s="90" t="str">
        <f>December!N8</f>
        <v>Stocker</v>
      </c>
      <c r="O8" s="90" t="str">
        <f>December!O8</f>
        <v>-------</v>
      </c>
      <c r="P8" s="90" t="str">
        <f>December!P8</f>
        <v>Herd</v>
      </c>
    </row>
    <row r="9" spans="1:17" ht="15">
      <c r="A9" s="1"/>
      <c r="B9" s="1"/>
      <c r="C9" s="90" t="str">
        <f>December!C9</f>
        <v>-------</v>
      </c>
      <c r="D9" s="90" t="str">
        <f>December!D9</f>
        <v>Heifers</v>
      </c>
      <c r="E9" s="90" t="str">
        <f>December!E9</f>
        <v>-------</v>
      </c>
      <c r="F9" s="90" t="str">
        <f>December!F9</f>
        <v>-------</v>
      </c>
      <c r="G9" s="90" t="str">
        <f>December!G9</f>
        <v>Steers</v>
      </c>
      <c r="H9" s="90" t="str">
        <f>December!H9</f>
        <v>Heifers</v>
      </c>
      <c r="I9" s="90" t="str">
        <f>December!I9</f>
        <v>-------</v>
      </c>
      <c r="J9" s="90" t="str">
        <f>December!J9</f>
        <v>-------</v>
      </c>
      <c r="K9" s="90" t="str">
        <f>December!K9</f>
        <v>Heifer</v>
      </c>
      <c r="L9" s="90" t="str">
        <f>December!L9</f>
        <v>Steers</v>
      </c>
      <c r="M9" s="90" t="str">
        <f>December!M9</f>
        <v>Heifer</v>
      </c>
      <c r="N9" s="90" t="str">
        <f>December!N9</f>
        <v>Steers</v>
      </c>
      <c r="O9" s="90" t="str">
        <f>December!O9</f>
        <v>-------</v>
      </c>
      <c r="P9" s="90" t="str">
        <f>December!P9</f>
        <v>Bulls</v>
      </c>
    </row>
    <row r="10" spans="1:17" ht="15">
      <c r="A10" s="1"/>
      <c r="B10" s="3" t="s">
        <v>8</v>
      </c>
      <c r="C10" s="90" t="str">
        <f>December!C10</f>
        <v>-------</v>
      </c>
      <c r="D10" s="90" t="str">
        <f>December!D10</f>
        <v>Bred</v>
      </c>
      <c r="E10" s="90" t="str">
        <f>December!E10</f>
        <v>Exposed</v>
      </c>
      <c r="F10" s="90" t="str">
        <f>December!F10</f>
        <v>Open</v>
      </c>
      <c r="G10" s="90" t="str">
        <f>December!G10</f>
        <v>-------</v>
      </c>
      <c r="H10" s="90" t="str">
        <f>December!H10</f>
        <v>-------</v>
      </c>
      <c r="I10" s="90" t="str">
        <f>December!I10</f>
        <v>-------</v>
      </c>
      <c r="J10" s="90" t="str">
        <f>December!J10</f>
        <v>-------</v>
      </c>
      <c r="K10" s="90" t="str">
        <f>December!K10</f>
        <v>Raised</v>
      </c>
      <c r="L10" s="90" t="str">
        <f>December!L10</f>
        <v>Raised</v>
      </c>
      <c r="M10" s="90" t="str">
        <f>December!M10</f>
        <v>Purchased</v>
      </c>
      <c r="N10" s="90" t="str">
        <f>December!N10</f>
        <v>Purchased</v>
      </c>
      <c r="O10" s="90" t="str">
        <f>December!O10</f>
        <v>-------</v>
      </c>
      <c r="P10" s="90" t="str">
        <f>December!P10</f>
        <v>-------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1:17" ht="15">
      <c r="B12" s="143" t="s">
        <v>263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0"/>
    </row>
    <row r="13" spans="1:17" ht="15.45">
      <c r="B13" s="139" t="s">
        <v>267</v>
      </c>
      <c r="C13" s="144">
        <f>Jan!C59+Feb.!C54+March!C54+April!C54+May!C54+June!C54+July!C54+August!C54+September!C54+October!C54+November!C54+December!C54</f>
        <v>0</v>
      </c>
      <c r="D13" s="144">
        <f>Jan!D59+Feb.!D54+March!D54+April!D54+May!D54+June!D54+July!D54+August!D54+September!D54+October!D54+November!D54+December!D54</f>
        <v>0</v>
      </c>
      <c r="E13" s="144">
        <f>Jan!E59+Feb.!E54+March!E54+April!E54+May!E54+June!E54+July!E54+August!E54+September!E54+October!E54+November!E54+December!E54</f>
        <v>0</v>
      </c>
      <c r="F13" s="144">
        <f>Jan!F59+Feb.!F54+March!F54+April!F54+May!F54+June!F54+July!F54+August!F54+September!F54+October!F54+November!F54+December!F54</f>
        <v>0</v>
      </c>
      <c r="G13" s="144">
        <f>Jan!G59+Feb.!G54+March!G54+April!G54+May!G54+June!G54+July!G54+August!G54+September!G54+October!G54+November!G54+December!G54</f>
        <v>0</v>
      </c>
      <c r="H13" s="144">
        <f>Jan!H59+Feb.!H54+March!H54+April!H54+May!H54+June!H54+July!H54+August!H54+September!H54+October!H54+November!H54+December!H54</f>
        <v>0</v>
      </c>
      <c r="I13" s="144">
        <f>Jan!I59+Feb.!I54+March!I54+April!I54+May!I54+June!I54+July!I54+August!I54+September!I54+October!I54+November!I54+December!I54</f>
        <v>0</v>
      </c>
      <c r="J13" s="144">
        <f>Jan!J59+Feb.!J54+March!J54+April!J54+May!J54+June!J54+July!J54+August!J54+September!J54+October!J54+November!J54+December!J54</f>
        <v>0</v>
      </c>
      <c r="K13" s="144">
        <f>Jan!K59+Feb.!K54+March!K54+April!K54+May!K54+June!K54+July!K54+August!K54+September!K54+October!K54+November!K54+December!K54</f>
        <v>0</v>
      </c>
      <c r="L13" s="144">
        <f>Jan!L59+Feb.!L54+March!L54+April!L54+May!L54+June!L54+July!L54+August!L54+September!L54+October!L54+November!L54+December!L54</f>
        <v>0</v>
      </c>
      <c r="M13" s="144">
        <f>Jan!M59+Feb.!M54+March!M54+April!M54+May!M54+June!M54+July!M54+August!M54+September!M54+October!M54+November!M54+December!M54</f>
        <v>0</v>
      </c>
      <c r="N13" s="144">
        <f>Jan!N59+Feb.!N54+March!N54+April!N54+May!N54+June!N54+July!N54+August!N54+September!N54+October!N54+November!N54+December!N54</f>
        <v>0</v>
      </c>
      <c r="O13" s="144">
        <f>Jan!O59+Feb.!O54+March!O54+April!O54+May!O54+June!O54+July!O54+August!O54+September!O54+October!O54+November!O54+December!O54</f>
        <v>0</v>
      </c>
      <c r="P13" s="144">
        <f>Jan!P59+Feb.!P54+March!P54+April!P54+May!P54+June!P54+July!P54+August!P54+September!P54+October!P54+November!P54+December!P54</f>
        <v>0</v>
      </c>
      <c r="Q13" s="229">
        <f>Jan!Q59+Feb.!Q54+March!Q54+April!Q54+May!Q54+June!Q54+July!Q54+August!Q54+September!Q54+October!Q54+November!Q54+December!Q54</f>
        <v>0</v>
      </c>
    </row>
    <row r="14" spans="1:17" ht="15">
      <c r="B14" s="139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</row>
    <row r="15" spans="1:17" ht="15.45">
      <c r="B15" s="142" t="s">
        <v>266</v>
      </c>
      <c r="C15" s="145">
        <f>IF($Q$13=0,0,C13/$Q$13)</f>
        <v>0</v>
      </c>
      <c r="D15" s="145">
        <f t="shared" ref="D15:P15" si="0">IF($Q$13=0,0,D13/$Q$13)</f>
        <v>0</v>
      </c>
      <c r="E15" s="145">
        <f t="shared" si="0"/>
        <v>0</v>
      </c>
      <c r="F15" s="145">
        <f t="shared" si="0"/>
        <v>0</v>
      </c>
      <c r="G15" s="145">
        <f t="shared" si="0"/>
        <v>0</v>
      </c>
      <c r="H15" s="145">
        <f t="shared" si="0"/>
        <v>0</v>
      </c>
      <c r="I15" s="145">
        <f t="shared" si="0"/>
        <v>0</v>
      </c>
      <c r="J15" s="145">
        <f t="shared" si="0"/>
        <v>0</v>
      </c>
      <c r="K15" s="145">
        <f t="shared" si="0"/>
        <v>0</v>
      </c>
      <c r="L15" s="145">
        <f t="shared" si="0"/>
        <v>0</v>
      </c>
      <c r="M15" s="145">
        <f t="shared" si="0"/>
        <v>0</v>
      </c>
      <c r="N15" s="145">
        <f t="shared" si="0"/>
        <v>0</v>
      </c>
      <c r="O15" s="145">
        <f t="shared" si="0"/>
        <v>0</v>
      </c>
      <c r="P15" s="145">
        <f t="shared" si="0"/>
        <v>0</v>
      </c>
      <c r="Q15" s="144"/>
    </row>
    <row r="16" spans="1:17" ht="15.45">
      <c r="B16" s="142" t="s">
        <v>195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4"/>
    </row>
    <row r="17" spans="2:2">
      <c r="B17" s="89" t="s">
        <v>264</v>
      </c>
    </row>
    <row r="18" spans="2:2">
      <c r="B18" s="89" t="s">
        <v>184</v>
      </c>
    </row>
  </sheetData>
  <sheetProtection sheet="1" objects="1" scenarios="1"/>
  <mergeCells count="2">
    <mergeCell ref="B1:P1"/>
    <mergeCell ref="C4:D4"/>
  </mergeCells>
  <pageMargins left="0.7" right="0.7" top="0.75" bottom="0.75" header="0.3" footer="0.3"/>
  <pageSetup scale="71" orientation="landscape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64A6-13FE-4263-92C8-1D358BDD4FB0}">
  <sheetPr>
    <pageSetUpPr fitToPage="1"/>
  </sheetPr>
  <dimension ref="B1:D29"/>
  <sheetViews>
    <sheetView topLeftCell="A4" workbookViewId="0">
      <selection activeCell="G4" sqref="G4"/>
    </sheetView>
  </sheetViews>
  <sheetFormatPr defaultRowHeight="12.45"/>
  <cols>
    <col min="1" max="1" width="2.53515625" customWidth="1"/>
    <col min="2" max="2" width="19.07421875" customWidth="1"/>
    <col min="3" max="3" width="12.69140625" customWidth="1"/>
    <col min="4" max="4" width="16.4609375" customWidth="1"/>
  </cols>
  <sheetData>
    <row r="1" spans="2:4" ht="15.45">
      <c r="B1" s="237" t="s">
        <v>246</v>
      </c>
      <c r="C1" s="248"/>
      <c r="D1" s="248"/>
    </row>
    <row r="2" spans="2:4" ht="15.45">
      <c r="B2" s="178"/>
      <c r="C2" s="93"/>
      <c r="D2" s="93"/>
    </row>
    <row r="3" spans="2:4" ht="15.45">
      <c r="B3" s="54" t="s">
        <v>131</v>
      </c>
      <c r="C3" s="178">
        <f>'A. Land Inventory &amp; Use'!F3</f>
        <v>2018</v>
      </c>
      <c r="D3" s="93"/>
    </row>
    <row r="4" spans="2:4" ht="15.45">
      <c r="B4" s="54"/>
      <c r="C4" s="233"/>
      <c r="D4" s="234"/>
    </row>
    <row r="5" spans="2:4" ht="15.45">
      <c r="B5" s="54" t="s">
        <v>274</v>
      </c>
      <c r="C5" s="233"/>
      <c r="D5" s="234"/>
    </row>
    <row r="6" spans="2:4">
      <c r="B6" s="253" t="s">
        <v>273</v>
      </c>
      <c r="C6" s="254"/>
      <c r="D6" s="255"/>
    </row>
    <row r="8" spans="2:4" ht="15.45">
      <c r="B8" s="54" t="s">
        <v>236</v>
      </c>
      <c r="C8" s="54" t="s">
        <v>241</v>
      </c>
      <c r="D8" s="208">
        <v>0</v>
      </c>
    </row>
    <row r="9" spans="2:4" ht="15">
      <c r="D9" s="187"/>
    </row>
    <row r="10" spans="2:4" ht="15.45">
      <c r="B10" s="178" t="s">
        <v>63</v>
      </c>
      <c r="C10" s="54" t="s">
        <v>235</v>
      </c>
      <c r="D10" s="236" t="s">
        <v>237</v>
      </c>
    </row>
    <row r="11" spans="2:4" ht="15">
      <c r="B11" s="72" t="s">
        <v>34</v>
      </c>
      <c r="C11" s="185">
        <f>'B. Monthly AUM Summary'!C8</f>
        <v>0</v>
      </c>
      <c r="D11" s="162">
        <f>C11*$D$8</f>
        <v>0</v>
      </c>
    </row>
    <row r="12" spans="2:4" ht="15">
      <c r="B12" s="72" t="s">
        <v>35</v>
      </c>
      <c r="C12" s="185">
        <f>'B. Monthly AUM Summary'!C9</f>
        <v>0</v>
      </c>
      <c r="D12" s="162">
        <f t="shared" ref="D12:D22" si="0">C12*$D$8</f>
        <v>0</v>
      </c>
    </row>
    <row r="13" spans="2:4" ht="15">
      <c r="B13" s="72" t="s">
        <v>33</v>
      </c>
      <c r="C13" s="185">
        <f>'B. Monthly AUM Summary'!C10</f>
        <v>0</v>
      </c>
      <c r="D13" s="162">
        <f t="shared" si="0"/>
        <v>0</v>
      </c>
    </row>
    <row r="14" spans="2:4" ht="15">
      <c r="B14" s="72" t="s">
        <v>36</v>
      </c>
      <c r="C14" s="185">
        <f>'B. Monthly AUM Summary'!C11</f>
        <v>0</v>
      </c>
      <c r="D14" s="162">
        <f t="shared" si="0"/>
        <v>0</v>
      </c>
    </row>
    <row r="15" spans="2:4" ht="15">
      <c r="B15" s="72" t="s">
        <v>40</v>
      </c>
      <c r="C15" s="185">
        <f>'B. Monthly AUM Summary'!C12</f>
        <v>0</v>
      </c>
      <c r="D15" s="162">
        <f t="shared" si="0"/>
        <v>0</v>
      </c>
    </row>
    <row r="16" spans="2:4" ht="15">
      <c r="B16" s="72" t="s">
        <v>37</v>
      </c>
      <c r="C16" s="185">
        <f>'B. Monthly AUM Summary'!C13</f>
        <v>0</v>
      </c>
      <c r="D16" s="162">
        <f t="shared" si="0"/>
        <v>0</v>
      </c>
    </row>
    <row r="17" spans="2:4" ht="15">
      <c r="B17" s="72" t="s">
        <v>38</v>
      </c>
      <c r="C17" s="185">
        <f>'B. Monthly AUM Summary'!C14</f>
        <v>0</v>
      </c>
      <c r="D17" s="162">
        <f t="shared" si="0"/>
        <v>0</v>
      </c>
    </row>
    <row r="18" spans="2:4" ht="15">
      <c r="B18" s="72" t="s">
        <v>41</v>
      </c>
      <c r="C18" s="185">
        <f>'B. Monthly AUM Summary'!C15</f>
        <v>0</v>
      </c>
      <c r="D18" s="162">
        <f t="shared" si="0"/>
        <v>0</v>
      </c>
    </row>
    <row r="19" spans="2:4" ht="15">
      <c r="B19" s="72" t="s">
        <v>39</v>
      </c>
      <c r="C19" s="185">
        <f>'B. Monthly AUM Summary'!C16</f>
        <v>0</v>
      </c>
      <c r="D19" s="162">
        <f t="shared" si="0"/>
        <v>0</v>
      </c>
    </row>
    <row r="20" spans="2:4" ht="15">
      <c r="B20" s="72" t="s">
        <v>44</v>
      </c>
      <c r="C20" s="185">
        <f>'B. Monthly AUM Summary'!C17</f>
        <v>0</v>
      </c>
      <c r="D20" s="162">
        <f t="shared" si="0"/>
        <v>0</v>
      </c>
    </row>
    <row r="21" spans="2:4" ht="15">
      <c r="B21" s="72" t="s">
        <v>43</v>
      </c>
      <c r="C21" s="185">
        <f>'B. Monthly AUM Summary'!C18</f>
        <v>0</v>
      </c>
      <c r="D21" s="162">
        <f t="shared" si="0"/>
        <v>0</v>
      </c>
    </row>
    <row r="22" spans="2:4" ht="15">
      <c r="B22" s="72" t="s">
        <v>42</v>
      </c>
      <c r="C22" s="185">
        <f>'B. Monthly AUM Summary'!C19</f>
        <v>0</v>
      </c>
      <c r="D22" s="162">
        <f t="shared" si="0"/>
        <v>0</v>
      </c>
    </row>
    <row r="23" spans="2:4" ht="15">
      <c r="B23" s="72"/>
      <c r="C23" s="185"/>
      <c r="D23" s="162"/>
    </row>
    <row r="24" spans="2:4" ht="15.45">
      <c r="B24" s="97" t="s">
        <v>238</v>
      </c>
      <c r="C24" s="186">
        <f>SUM(C11:C22)</f>
        <v>0</v>
      </c>
      <c r="D24" s="188">
        <f>SUM(D11:D22)</f>
        <v>0</v>
      </c>
    </row>
    <row r="25" spans="2:4" ht="15">
      <c r="B25" s="72" t="s">
        <v>242</v>
      </c>
      <c r="D25" s="187"/>
    </row>
    <row r="26" spans="2:4" ht="15">
      <c r="B26" s="163" t="s">
        <v>275</v>
      </c>
      <c r="D26" s="187"/>
    </row>
    <row r="27" spans="2:4" ht="15">
      <c r="B27" s="163" t="s">
        <v>276</v>
      </c>
      <c r="D27" s="187"/>
    </row>
    <row r="28" spans="2:4" ht="15">
      <c r="B28" s="89" t="s">
        <v>277</v>
      </c>
      <c r="D28" s="187"/>
    </row>
    <row r="29" spans="2:4" ht="15">
      <c r="B29" s="89" t="s">
        <v>278</v>
      </c>
      <c r="D29" s="187"/>
    </row>
  </sheetData>
  <sheetProtection sheet="1" objects="1" scenarios="1"/>
  <mergeCells count="2">
    <mergeCell ref="B1:D1"/>
    <mergeCell ref="B6:D6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A031-BA67-4A4B-8880-8E14784828F8}">
  <sheetPr>
    <pageSetUpPr fitToPage="1"/>
  </sheetPr>
  <dimension ref="B2:G21"/>
  <sheetViews>
    <sheetView workbookViewId="0">
      <selection activeCell="G3" sqref="G3"/>
    </sheetView>
  </sheetViews>
  <sheetFormatPr defaultRowHeight="12.45"/>
  <cols>
    <col min="1" max="1" width="4.921875" customWidth="1"/>
    <col min="2" max="2" width="12.4609375" customWidth="1"/>
    <col min="3" max="3" width="11" customWidth="1"/>
    <col min="4" max="4" width="1.84375" customWidth="1"/>
    <col min="5" max="5" width="30.69140625" customWidth="1"/>
    <col min="6" max="6" width="1.765625" customWidth="1"/>
    <col min="7" max="7" width="31.53515625" customWidth="1"/>
  </cols>
  <sheetData>
    <row r="2" spans="2:7" ht="15.45">
      <c r="B2" s="256" t="s">
        <v>220</v>
      </c>
      <c r="C2" s="257"/>
      <c r="D2" s="257"/>
      <c r="E2" s="257"/>
      <c r="F2" s="257"/>
      <c r="G2" s="257"/>
    </row>
    <row r="3" spans="2:7" ht="15.45">
      <c r="B3" s="192"/>
      <c r="C3" s="193"/>
      <c r="D3" s="193"/>
      <c r="E3" s="193"/>
      <c r="F3" s="193"/>
      <c r="G3" s="193"/>
    </row>
    <row r="4" spans="2:7" ht="15.45">
      <c r="B4" s="191" t="s">
        <v>131</v>
      </c>
      <c r="C4" s="195">
        <f>'A. Land Inventory &amp; Use'!F3</f>
        <v>2018</v>
      </c>
      <c r="D4" s="193"/>
      <c r="E4" s="193"/>
      <c r="F4" s="193"/>
      <c r="G4" s="193"/>
    </row>
    <row r="5" spans="2:7" ht="15">
      <c r="B5" s="72"/>
      <c r="C5" s="72"/>
      <c r="D5" s="72"/>
      <c r="E5" s="72"/>
      <c r="F5" s="72"/>
      <c r="G5" s="72"/>
    </row>
    <row r="6" spans="2:7" ht="15.45">
      <c r="B6" s="97" t="s">
        <v>221</v>
      </c>
      <c r="C6" s="97" t="s">
        <v>222</v>
      </c>
      <c r="D6" s="72"/>
      <c r="E6" s="72" t="s">
        <v>223</v>
      </c>
      <c r="F6" s="72"/>
      <c r="G6" s="72" t="s">
        <v>224</v>
      </c>
    </row>
    <row r="7" spans="2:7" ht="15">
      <c r="B7" s="72" t="s">
        <v>34</v>
      </c>
      <c r="C7" s="179">
        <v>0</v>
      </c>
      <c r="D7" s="180"/>
      <c r="E7" s="181"/>
      <c r="F7" s="182"/>
      <c r="G7" s="181"/>
    </row>
    <row r="8" spans="2:7" ht="15">
      <c r="B8" s="72" t="s">
        <v>35</v>
      </c>
      <c r="C8" s="179">
        <v>0</v>
      </c>
      <c r="D8" s="180"/>
      <c r="E8" s="181"/>
      <c r="F8" s="182"/>
      <c r="G8" s="181"/>
    </row>
    <row r="9" spans="2:7" ht="15">
      <c r="B9" s="72" t="s">
        <v>33</v>
      </c>
      <c r="C9" s="179">
        <v>0</v>
      </c>
      <c r="D9" s="180"/>
      <c r="E9" s="181"/>
      <c r="F9" s="182"/>
      <c r="G9" s="181"/>
    </row>
    <row r="10" spans="2:7" ht="15">
      <c r="B10" s="72" t="s">
        <v>225</v>
      </c>
      <c r="C10" s="179">
        <v>0</v>
      </c>
      <c r="D10" s="180"/>
      <c r="E10" s="181"/>
      <c r="F10" s="182"/>
      <c r="G10" s="181"/>
    </row>
    <row r="11" spans="2:7" ht="15">
      <c r="B11" s="72" t="s">
        <v>40</v>
      </c>
      <c r="C11" s="179">
        <v>0</v>
      </c>
      <c r="D11" s="180"/>
      <c r="E11" s="181"/>
      <c r="F11" s="182"/>
      <c r="G11" s="181"/>
    </row>
    <row r="12" spans="2:7" ht="15">
      <c r="B12" s="72" t="s">
        <v>226</v>
      </c>
      <c r="C12" s="179">
        <v>0</v>
      </c>
      <c r="D12" s="180"/>
      <c r="E12" s="181"/>
      <c r="F12" s="182"/>
      <c r="G12" s="181"/>
    </row>
    <row r="13" spans="2:7" ht="15">
      <c r="B13" s="72" t="s">
        <v>38</v>
      </c>
      <c r="C13" s="179">
        <v>0</v>
      </c>
      <c r="D13" s="180"/>
      <c r="E13" s="181"/>
      <c r="F13" s="182"/>
      <c r="G13" s="181"/>
    </row>
    <row r="14" spans="2:7" ht="15">
      <c r="B14" s="72" t="s">
        <v>41</v>
      </c>
      <c r="C14" s="179">
        <v>0</v>
      </c>
      <c r="D14" s="180"/>
      <c r="E14" s="181"/>
      <c r="F14" s="182"/>
      <c r="G14" s="181"/>
    </row>
    <row r="15" spans="2:7" ht="15">
      <c r="B15" s="72" t="s">
        <v>39</v>
      </c>
      <c r="C15" s="179">
        <v>0</v>
      </c>
      <c r="D15" s="180"/>
      <c r="E15" s="181"/>
      <c r="F15" s="182"/>
      <c r="G15" s="181"/>
    </row>
    <row r="16" spans="2:7" ht="15">
      <c r="B16" s="72" t="s">
        <v>44</v>
      </c>
      <c r="C16" s="179">
        <v>0</v>
      </c>
      <c r="D16" s="180"/>
      <c r="E16" s="181"/>
      <c r="F16" s="182"/>
      <c r="G16" s="181"/>
    </row>
    <row r="17" spans="2:7" ht="15">
      <c r="B17" s="72" t="s">
        <v>43</v>
      </c>
      <c r="C17" s="179">
        <v>0</v>
      </c>
      <c r="D17" s="180"/>
      <c r="E17" s="181"/>
      <c r="F17" s="182"/>
      <c r="G17" s="181"/>
    </row>
    <row r="18" spans="2:7" ht="15">
      <c r="B18" s="72" t="s">
        <v>42</v>
      </c>
      <c r="C18" s="179">
        <v>0</v>
      </c>
      <c r="D18" s="180"/>
      <c r="E18" s="181"/>
      <c r="F18" s="182"/>
      <c r="G18" s="181"/>
    </row>
    <row r="19" spans="2:7" ht="15">
      <c r="B19" s="72"/>
      <c r="C19" s="162"/>
      <c r="D19" s="162"/>
      <c r="E19" s="72"/>
      <c r="F19" s="72"/>
      <c r="G19" s="72"/>
    </row>
    <row r="20" spans="2:7" ht="15.45">
      <c r="B20" s="97" t="s">
        <v>9</v>
      </c>
      <c r="C20" s="102">
        <f>SUM(C7:C18)</f>
        <v>0</v>
      </c>
      <c r="D20" s="102"/>
      <c r="E20" s="72"/>
      <c r="F20" s="72"/>
      <c r="G20" s="72"/>
    </row>
    <row r="21" spans="2:7" ht="15">
      <c r="B21" s="177" t="s">
        <v>227</v>
      </c>
      <c r="C21" s="72"/>
      <c r="D21" s="72"/>
      <c r="E21" s="72"/>
      <c r="F21" s="72"/>
      <c r="G21" s="72"/>
    </row>
  </sheetData>
  <sheetProtection sheet="1" objects="1" scenarios="1"/>
  <mergeCells count="1">
    <mergeCell ref="B2:G2"/>
  </mergeCells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6FA7-AE1D-4BD6-A64A-EDBD86F71ABD}">
  <sheetPr>
    <pageSetUpPr fitToPage="1"/>
  </sheetPr>
  <dimension ref="B2:J67"/>
  <sheetViews>
    <sheetView topLeftCell="A16" workbookViewId="0">
      <selection activeCell="E17" sqref="E17"/>
    </sheetView>
  </sheetViews>
  <sheetFormatPr defaultRowHeight="12.45"/>
  <cols>
    <col min="1" max="1" width="3.765625" customWidth="1"/>
    <col min="2" max="2" width="8.07421875" customWidth="1"/>
    <col min="3" max="3" width="26.765625" customWidth="1"/>
    <col min="4" max="4" width="15.4609375" customWidth="1"/>
    <col min="5" max="5" width="9" customWidth="1"/>
    <col min="6" max="6" width="34.765625" customWidth="1"/>
    <col min="7" max="7" width="14.53515625" customWidth="1"/>
    <col min="9" max="9" width="12.15234375" customWidth="1"/>
    <col min="10" max="10" width="10.23046875" customWidth="1"/>
    <col min="11" max="11" width="11.84375" customWidth="1"/>
  </cols>
  <sheetData>
    <row r="2" spans="2:9" ht="15.45">
      <c r="B2" s="237" t="s">
        <v>200</v>
      </c>
      <c r="C2" s="261"/>
      <c r="D2" s="261"/>
      <c r="E2" s="261"/>
      <c r="F2" s="261"/>
      <c r="G2" s="261"/>
      <c r="H2" s="92"/>
    </row>
    <row r="3" spans="2:9" ht="15.45">
      <c r="B3" s="88"/>
      <c r="C3" s="93"/>
      <c r="D3" s="93"/>
      <c r="E3" s="93"/>
      <c r="F3" s="93"/>
      <c r="G3" s="93"/>
      <c r="H3" s="92"/>
    </row>
    <row r="4" spans="2:9" ht="15.45">
      <c r="B4" s="88" t="s">
        <v>130</v>
      </c>
      <c r="C4" s="176" t="s">
        <v>219</v>
      </c>
      <c r="D4" s="88" t="s">
        <v>131</v>
      </c>
      <c r="E4" s="195">
        <f>'A. Land Inventory &amp; Use'!F3</f>
        <v>2018</v>
      </c>
      <c r="H4" s="92"/>
    </row>
    <row r="5" spans="2:9" ht="15.45">
      <c r="B5" s="209"/>
      <c r="C5" s="216"/>
      <c r="D5" s="209"/>
      <c r="E5" s="217"/>
      <c r="H5" s="210"/>
    </row>
    <row r="6" spans="2:9">
      <c r="B6" s="266">
        <f>'A. Land Inventory &amp; Use'!B5:G5</f>
        <v>0</v>
      </c>
      <c r="C6" s="266"/>
      <c r="D6" s="266"/>
      <c r="E6" s="266"/>
      <c r="F6" s="266"/>
      <c r="G6" s="266"/>
      <c r="H6" s="266"/>
    </row>
    <row r="7" spans="2:9" ht="14.15">
      <c r="B7" s="264" t="s">
        <v>244</v>
      </c>
      <c r="C7" s="265"/>
      <c r="D7" s="218"/>
      <c r="E7" s="218"/>
      <c r="F7" s="218"/>
      <c r="G7" s="218"/>
      <c r="H7" s="218"/>
    </row>
    <row r="8" spans="2:9" ht="15.45">
      <c r="D8" s="88"/>
      <c r="E8" s="156"/>
      <c r="G8" s="106" t="s">
        <v>132</v>
      </c>
      <c r="H8" s="92"/>
    </row>
    <row r="9" spans="2:9" ht="15.45">
      <c r="B9" s="262" t="s">
        <v>197</v>
      </c>
      <c r="C9" s="263"/>
      <c r="D9" s="108">
        <f>'A. Land Inventory &amp; Use'!E19</f>
        <v>0</v>
      </c>
      <c r="E9" s="151"/>
      <c r="F9" s="161" t="s">
        <v>133</v>
      </c>
      <c r="G9" s="105">
        <f>'C. Cattle AUM by Category'!Q13</f>
        <v>0</v>
      </c>
      <c r="H9" s="104" t="s">
        <v>189</v>
      </c>
    </row>
    <row r="10" spans="2:9" ht="15.45">
      <c r="B10" s="94"/>
      <c r="C10" s="91"/>
      <c r="D10" s="107"/>
      <c r="E10" s="107"/>
      <c r="F10" s="161" t="s">
        <v>134</v>
      </c>
      <c r="G10" s="95">
        <f>G9/12</f>
        <v>0</v>
      </c>
      <c r="H10" s="104"/>
    </row>
    <row r="11" spans="2:9" ht="15.45">
      <c r="B11" s="262" t="s">
        <v>196</v>
      </c>
      <c r="C11" s="263"/>
      <c r="D11" s="152">
        <f>'A. Land Inventory &amp; Use'!D27</f>
        <v>0</v>
      </c>
      <c r="E11" s="152"/>
      <c r="F11" s="161" t="s">
        <v>199</v>
      </c>
      <c r="G11" s="96">
        <f>IF(G10=0,0,D9/G10)</f>
        <v>0</v>
      </c>
      <c r="H11" s="92"/>
    </row>
    <row r="12" spans="2:9" ht="15.45">
      <c r="B12" s="167" t="s">
        <v>198</v>
      </c>
      <c r="C12" s="168"/>
      <c r="D12" s="152">
        <f>'A. Land Inventory &amp; Use'!D19-'A. Land Inventory &amp; Use'!E19</f>
        <v>0</v>
      </c>
      <c r="E12" s="152"/>
      <c r="F12" s="161"/>
      <c r="G12" s="96"/>
      <c r="H12" s="92"/>
    </row>
    <row r="13" spans="2:9" ht="15.45">
      <c r="B13" s="262" t="s">
        <v>135</v>
      </c>
      <c r="C13" s="263"/>
      <c r="D13" s="108">
        <f>'A. Land Inventory &amp; Use'!D28</f>
        <v>0</v>
      </c>
      <c r="E13" s="108"/>
      <c r="H13" s="92"/>
    </row>
    <row r="14" spans="2:9" ht="15.45">
      <c r="B14" s="97"/>
      <c r="D14" s="100"/>
      <c r="E14" s="100"/>
      <c r="G14" s="100"/>
    </row>
    <row r="15" spans="2:9" ht="15.45">
      <c r="B15" s="97" t="s">
        <v>157</v>
      </c>
      <c r="D15" s="98"/>
      <c r="F15" s="98"/>
      <c r="G15" s="98"/>
    </row>
    <row r="16" spans="2:9" ht="15.45">
      <c r="B16" s="97"/>
      <c r="D16" s="98"/>
      <c r="E16" s="166" t="s">
        <v>192</v>
      </c>
      <c r="F16" s="111" t="s">
        <v>185</v>
      </c>
      <c r="G16" s="98"/>
      <c r="I16" s="89" t="s">
        <v>205</v>
      </c>
    </row>
    <row r="17" spans="2:10" ht="15.45">
      <c r="B17" s="97" t="s">
        <v>179</v>
      </c>
      <c r="D17" s="235">
        <f>'D. Monthly LeaseCostsUsingAUM'!D24</f>
        <v>0</v>
      </c>
      <c r="E17" s="165" t="str">
        <f t="shared" ref="E17:E18" si="0">IF(D17=0," ",D17/$D$13)</f>
        <v xml:space="preserve"> </v>
      </c>
      <c r="F17" s="97"/>
      <c r="G17" s="103"/>
      <c r="H17" s="147" t="s">
        <v>174</v>
      </c>
      <c r="I17" s="147" t="s">
        <v>181</v>
      </c>
      <c r="J17" s="147" t="s">
        <v>182</v>
      </c>
    </row>
    <row r="18" spans="2:10" ht="15.45">
      <c r="B18" s="97" t="s">
        <v>180</v>
      </c>
      <c r="D18" s="162">
        <f>J18</f>
        <v>0</v>
      </c>
      <c r="E18" s="164" t="str">
        <f t="shared" si="0"/>
        <v xml:space="preserve"> </v>
      </c>
      <c r="F18" s="158" t="s">
        <v>215</v>
      </c>
      <c r="G18" s="103"/>
      <c r="H18" s="150">
        <f>'A. Land Inventory &amp; Use'!F27</f>
        <v>0</v>
      </c>
      <c r="I18" s="171">
        <f>'A. Land Inventory &amp; Use'!F29</f>
        <v>0</v>
      </c>
      <c r="J18" s="148">
        <f>H18*I18</f>
        <v>0</v>
      </c>
    </row>
    <row r="19" spans="2:10" ht="15.45">
      <c r="B19" s="97" t="s">
        <v>207</v>
      </c>
      <c r="D19" s="149">
        <f>D17-D18</f>
        <v>0</v>
      </c>
      <c r="E19" s="164" t="str">
        <f>IF(D19=0," ",D19/$D$13)</f>
        <v xml:space="preserve"> </v>
      </c>
      <c r="F19" s="157" t="s">
        <v>190</v>
      </c>
    </row>
    <row r="20" spans="2:10" ht="15.45">
      <c r="B20" s="97" t="s">
        <v>136</v>
      </c>
      <c r="D20" s="100" t="s">
        <v>166</v>
      </c>
      <c r="E20" s="100" t="s">
        <v>192</v>
      </c>
      <c r="F20" s="157" t="s">
        <v>206</v>
      </c>
      <c r="G20" s="100"/>
    </row>
    <row r="21" spans="2:10" ht="15">
      <c r="C21" t="s">
        <v>137</v>
      </c>
      <c r="D21" s="98">
        <v>0</v>
      </c>
      <c r="E21" s="165" t="str">
        <f t="shared" ref="E21:E57" si="1">IF(D21=0," ",D21/$D$13)</f>
        <v xml:space="preserve"> </v>
      </c>
      <c r="F21" s="158" t="s">
        <v>239</v>
      </c>
      <c r="G21" s="98"/>
    </row>
    <row r="22" spans="2:10" ht="15">
      <c r="C22" t="s">
        <v>138</v>
      </c>
      <c r="D22" s="98">
        <v>0</v>
      </c>
      <c r="E22" s="165" t="str">
        <f t="shared" si="1"/>
        <v xml:space="preserve"> </v>
      </c>
      <c r="F22" s="158"/>
      <c r="G22" s="98"/>
    </row>
    <row r="23" spans="2:10" ht="15">
      <c r="C23" s="163" t="s">
        <v>139</v>
      </c>
      <c r="D23" s="98">
        <v>0</v>
      </c>
      <c r="E23" s="165" t="str">
        <f t="shared" si="1"/>
        <v xml:space="preserve"> </v>
      </c>
      <c r="F23" s="158"/>
      <c r="G23" s="98"/>
    </row>
    <row r="24" spans="2:10" ht="15">
      <c r="C24" t="s">
        <v>140</v>
      </c>
      <c r="D24" s="98">
        <v>0</v>
      </c>
      <c r="E24" s="165" t="str">
        <f t="shared" si="1"/>
        <v xml:space="preserve"> </v>
      </c>
      <c r="F24" s="158"/>
      <c r="G24" s="98"/>
    </row>
    <row r="25" spans="2:10" ht="15">
      <c r="C25" t="s">
        <v>141</v>
      </c>
      <c r="D25" s="98">
        <v>0</v>
      </c>
      <c r="E25" s="165" t="str">
        <f t="shared" si="1"/>
        <v xml:space="preserve"> </v>
      </c>
      <c r="F25" s="158"/>
      <c r="G25" s="98"/>
    </row>
    <row r="26" spans="2:10" ht="15">
      <c r="C26" t="s">
        <v>142</v>
      </c>
      <c r="D26" s="98">
        <v>0</v>
      </c>
      <c r="E26" s="165" t="str">
        <f t="shared" si="1"/>
        <v xml:space="preserve"> </v>
      </c>
      <c r="F26" s="158"/>
      <c r="G26" s="98"/>
    </row>
    <row r="27" spans="2:10" ht="15">
      <c r="C27" s="101" t="s">
        <v>143</v>
      </c>
      <c r="D27" s="98">
        <v>0</v>
      </c>
      <c r="E27" s="165" t="str">
        <f t="shared" si="1"/>
        <v xml:space="preserve"> </v>
      </c>
      <c r="F27" s="158"/>
      <c r="G27" s="98"/>
    </row>
    <row r="28" spans="2:10" ht="15">
      <c r="C28" s="101" t="s">
        <v>143</v>
      </c>
      <c r="D28" s="98">
        <v>0</v>
      </c>
      <c r="E28" s="165" t="str">
        <f t="shared" si="1"/>
        <v xml:space="preserve"> </v>
      </c>
      <c r="F28" s="158"/>
      <c r="G28" s="98"/>
    </row>
    <row r="29" spans="2:10" ht="15.45">
      <c r="B29" s="97" t="s">
        <v>144</v>
      </c>
      <c r="F29" s="159"/>
    </row>
    <row r="30" spans="2:10" ht="15">
      <c r="C30" s="101" t="s">
        <v>143</v>
      </c>
      <c r="D30" s="98">
        <v>0</v>
      </c>
      <c r="E30" s="165" t="str">
        <f t="shared" si="1"/>
        <v xml:space="preserve"> </v>
      </c>
      <c r="F30" s="159" t="s">
        <v>191</v>
      </c>
      <c r="G30" s="98"/>
    </row>
    <row r="31" spans="2:10" ht="15">
      <c r="C31" s="101" t="s">
        <v>143</v>
      </c>
      <c r="D31" s="98">
        <v>0</v>
      </c>
      <c r="E31" s="165" t="str">
        <f t="shared" si="1"/>
        <v xml:space="preserve"> </v>
      </c>
      <c r="F31" s="159"/>
      <c r="G31" s="98"/>
    </row>
    <row r="32" spans="2:10" ht="15.45">
      <c r="B32" s="97" t="s">
        <v>145</v>
      </c>
      <c r="F32" s="159"/>
    </row>
    <row r="33" spans="2:7" ht="15">
      <c r="C33" s="72" t="s">
        <v>146</v>
      </c>
      <c r="D33" s="98">
        <v>0</v>
      </c>
      <c r="E33" s="165" t="str">
        <f t="shared" si="1"/>
        <v xml:space="preserve"> </v>
      </c>
      <c r="F33" s="159"/>
      <c r="G33" s="98"/>
    </row>
    <row r="34" spans="2:7" ht="15">
      <c r="C34" s="101" t="s">
        <v>143</v>
      </c>
      <c r="D34" s="98">
        <v>0</v>
      </c>
      <c r="E34" s="165" t="str">
        <f t="shared" si="1"/>
        <v xml:space="preserve"> </v>
      </c>
      <c r="F34" s="159"/>
    </row>
    <row r="35" spans="2:7" ht="15.45">
      <c r="B35" s="97" t="s">
        <v>147</v>
      </c>
      <c r="C35" s="97"/>
      <c r="F35" s="159"/>
    </row>
    <row r="36" spans="2:7" ht="15">
      <c r="C36" s="72" t="s">
        <v>148</v>
      </c>
      <c r="D36" s="98">
        <v>0</v>
      </c>
      <c r="E36" s="165" t="str">
        <f t="shared" si="1"/>
        <v xml:space="preserve"> </v>
      </c>
      <c r="F36" s="159"/>
      <c r="G36" s="98"/>
    </row>
    <row r="37" spans="2:7" ht="15">
      <c r="C37" s="72" t="s">
        <v>149</v>
      </c>
      <c r="D37" s="98">
        <v>0</v>
      </c>
      <c r="E37" s="165" t="str">
        <f t="shared" si="1"/>
        <v xml:space="preserve"> </v>
      </c>
      <c r="F37" s="159"/>
      <c r="G37" s="98"/>
    </row>
    <row r="38" spans="2:7" ht="15">
      <c r="C38" s="101" t="s">
        <v>143</v>
      </c>
      <c r="D38" s="98">
        <v>0</v>
      </c>
      <c r="E38" s="165" t="str">
        <f t="shared" si="1"/>
        <v xml:space="preserve"> </v>
      </c>
      <c r="F38" s="159"/>
      <c r="G38" s="98"/>
    </row>
    <row r="39" spans="2:7" ht="15">
      <c r="C39" s="101" t="s">
        <v>143</v>
      </c>
      <c r="D39" s="98">
        <v>0</v>
      </c>
      <c r="E39" s="165"/>
      <c r="F39" s="159"/>
      <c r="G39" s="98"/>
    </row>
    <row r="40" spans="2:7" ht="15.45">
      <c r="B40" s="97" t="s">
        <v>150</v>
      </c>
      <c r="C40" s="97"/>
      <c r="F40" s="159"/>
    </row>
    <row r="41" spans="2:7" ht="15">
      <c r="C41" s="72" t="s">
        <v>151</v>
      </c>
      <c r="D41" s="98">
        <v>0</v>
      </c>
      <c r="E41" s="165" t="str">
        <f t="shared" si="1"/>
        <v xml:space="preserve"> </v>
      </c>
      <c r="F41" s="159"/>
      <c r="G41" s="98"/>
    </row>
    <row r="42" spans="2:7" ht="15">
      <c r="C42" s="72" t="s">
        <v>152</v>
      </c>
      <c r="D42" s="98">
        <v>0</v>
      </c>
      <c r="E42" s="165" t="str">
        <f t="shared" si="1"/>
        <v xml:space="preserve"> </v>
      </c>
      <c r="F42" s="159"/>
      <c r="G42" s="98"/>
    </row>
    <row r="43" spans="2:7" ht="15">
      <c r="C43" s="101" t="s">
        <v>186</v>
      </c>
      <c r="D43" s="98">
        <v>0</v>
      </c>
      <c r="E43" s="165" t="str">
        <f t="shared" si="1"/>
        <v xml:space="preserve"> </v>
      </c>
      <c r="F43" s="159"/>
      <c r="G43" s="98"/>
    </row>
    <row r="44" spans="2:7" ht="15">
      <c r="C44" s="101" t="s">
        <v>187</v>
      </c>
      <c r="D44" s="98">
        <v>0</v>
      </c>
      <c r="E44" s="165" t="str">
        <f t="shared" si="1"/>
        <v xml:space="preserve"> </v>
      </c>
      <c r="F44" s="159"/>
      <c r="G44" s="98"/>
    </row>
    <row r="45" spans="2:7" ht="15">
      <c r="C45" s="101" t="s">
        <v>188</v>
      </c>
      <c r="D45" s="98">
        <v>0</v>
      </c>
      <c r="E45" s="165" t="str">
        <f t="shared" si="1"/>
        <v xml:space="preserve"> </v>
      </c>
      <c r="F45" s="159"/>
      <c r="G45" s="98"/>
    </row>
    <row r="46" spans="2:7" ht="15">
      <c r="C46" s="101" t="s">
        <v>208</v>
      </c>
      <c r="D46" s="98">
        <v>0</v>
      </c>
      <c r="E46" s="165" t="str">
        <f t="shared" si="1"/>
        <v xml:space="preserve"> </v>
      </c>
      <c r="F46" s="159"/>
      <c r="G46" s="98"/>
    </row>
    <row r="47" spans="2:7" ht="15">
      <c r="C47" s="101" t="s">
        <v>143</v>
      </c>
      <c r="D47" s="98">
        <v>0</v>
      </c>
      <c r="E47" s="165"/>
      <c r="F47" s="159"/>
      <c r="G47" s="98"/>
    </row>
    <row r="48" spans="2:7" ht="15">
      <c r="C48" s="101" t="s">
        <v>143</v>
      </c>
      <c r="D48" s="98">
        <v>0</v>
      </c>
      <c r="E48" s="165"/>
      <c r="F48" s="159"/>
      <c r="G48" s="98"/>
    </row>
    <row r="49" spans="2:9" ht="15">
      <c r="C49" s="101" t="s">
        <v>143</v>
      </c>
      <c r="D49" s="98">
        <v>0</v>
      </c>
      <c r="E49" s="165"/>
      <c r="F49" s="159"/>
      <c r="G49" s="98"/>
    </row>
    <row r="50" spans="2:9" ht="15">
      <c r="C50" s="101" t="s">
        <v>143</v>
      </c>
      <c r="D50" s="98">
        <v>0</v>
      </c>
      <c r="E50" s="165" t="str">
        <f t="shared" si="1"/>
        <v xml:space="preserve"> </v>
      </c>
      <c r="F50" s="159"/>
      <c r="G50" s="98"/>
    </row>
    <row r="51" spans="2:9" ht="15.45">
      <c r="B51" s="97" t="s">
        <v>153</v>
      </c>
      <c r="C51" s="101"/>
      <c r="D51" s="98"/>
      <c r="E51" s="98"/>
      <c r="F51" s="159"/>
      <c r="G51" s="98"/>
    </row>
    <row r="52" spans="2:9" ht="15.45">
      <c r="B52" s="97"/>
      <c r="C52" s="101" t="s">
        <v>154</v>
      </c>
      <c r="D52" s="98">
        <v>0</v>
      </c>
      <c r="E52" s="165" t="str">
        <f t="shared" si="1"/>
        <v xml:space="preserve"> </v>
      </c>
      <c r="F52" s="159"/>
      <c r="G52" s="98"/>
    </row>
    <row r="53" spans="2:9" ht="15.45">
      <c r="B53" s="97"/>
      <c r="C53" s="101" t="s">
        <v>155</v>
      </c>
      <c r="D53" s="98">
        <v>0</v>
      </c>
      <c r="E53" s="165" t="str">
        <f t="shared" si="1"/>
        <v xml:space="preserve"> </v>
      </c>
      <c r="F53" s="159"/>
      <c r="G53" s="98"/>
    </row>
    <row r="54" spans="2:9" ht="15.45">
      <c r="B54" s="97"/>
      <c r="C54" s="101" t="s">
        <v>143</v>
      </c>
      <c r="D54" s="98">
        <v>0</v>
      </c>
      <c r="E54" s="165" t="str">
        <f t="shared" si="1"/>
        <v xml:space="preserve"> </v>
      </c>
      <c r="F54" s="159"/>
      <c r="G54" s="98"/>
    </row>
    <row r="55" spans="2:9" ht="15.45">
      <c r="B55" s="97" t="s">
        <v>156</v>
      </c>
      <c r="C55" s="101"/>
      <c r="D55" s="98">
        <v>0</v>
      </c>
      <c r="E55" s="165" t="str">
        <f t="shared" si="1"/>
        <v xml:space="preserve"> </v>
      </c>
      <c r="F55" s="160"/>
      <c r="G55" s="173" t="s">
        <v>211</v>
      </c>
    </row>
    <row r="56" spans="2:9" ht="15.45">
      <c r="B56" s="97"/>
      <c r="C56" s="101"/>
      <c r="D56" s="98"/>
      <c r="E56" s="98"/>
      <c r="F56" s="159"/>
      <c r="G56" s="174" t="s">
        <v>212</v>
      </c>
    </row>
    <row r="57" spans="2:9" ht="15.45">
      <c r="B57" s="97" t="s">
        <v>209</v>
      </c>
      <c r="C57" s="101"/>
      <c r="D57" s="102">
        <f>SUM(D19:D55)</f>
        <v>0</v>
      </c>
      <c r="E57" s="164" t="str">
        <f t="shared" si="1"/>
        <v xml:space="preserve"> </v>
      </c>
      <c r="F57" s="160"/>
      <c r="G57" s="102">
        <f>D57+D18</f>
        <v>0</v>
      </c>
    </row>
    <row r="58" spans="2:9" ht="15.45">
      <c r="B58" s="89" t="s">
        <v>210</v>
      </c>
      <c r="C58" s="101"/>
      <c r="D58" s="99"/>
      <c r="E58" s="99"/>
      <c r="F58" s="160"/>
      <c r="G58" s="102"/>
      <c r="I58" s="89" t="s">
        <v>214</v>
      </c>
    </row>
    <row r="59" spans="2:9" ht="15.45">
      <c r="B59" s="97"/>
      <c r="C59" s="101"/>
      <c r="D59" s="99" t="s">
        <v>159</v>
      </c>
      <c r="E59" s="99"/>
      <c r="F59" s="159"/>
      <c r="G59" s="172" t="s">
        <v>213</v>
      </c>
      <c r="I59" s="43">
        <f>D13</f>
        <v>0</v>
      </c>
    </row>
    <row r="60" spans="2:9" ht="15.45">
      <c r="B60" s="97" t="s">
        <v>193</v>
      </c>
      <c r="C60" s="101"/>
      <c r="D60" s="99">
        <f>IF(D9=0,0,D57/$D$9)</f>
        <v>0</v>
      </c>
      <c r="E60" s="99"/>
      <c r="F60" s="160"/>
      <c r="G60" s="173" t="s">
        <v>211</v>
      </c>
    </row>
    <row r="61" spans="2:9" ht="15.45">
      <c r="B61" s="97" t="s">
        <v>194</v>
      </c>
      <c r="C61" s="101"/>
      <c r="D61" s="99">
        <f>IF(D13=0,0,D57/D13)</f>
        <v>0</v>
      </c>
      <c r="E61" s="99"/>
      <c r="F61" s="160"/>
      <c r="G61" s="172">
        <f>IF(D13=0,0,G57/D13)</f>
        <v>0</v>
      </c>
    </row>
    <row r="62" spans="2:9" ht="15.45">
      <c r="B62" s="97"/>
      <c r="C62" s="101"/>
      <c r="D62" s="99"/>
      <c r="E62" s="99"/>
      <c r="F62" s="160"/>
      <c r="G62" s="99"/>
    </row>
    <row r="63" spans="2:9" ht="15.45">
      <c r="B63" s="97" t="s">
        <v>158</v>
      </c>
      <c r="C63" s="101"/>
      <c r="D63" s="99">
        <f>IF(D9=0,0,D57/G9)</f>
        <v>0</v>
      </c>
      <c r="E63" s="99"/>
      <c r="F63" s="159"/>
      <c r="G63" s="99"/>
    </row>
    <row r="64" spans="2:9" ht="15.45">
      <c r="B64" s="97" t="s">
        <v>183</v>
      </c>
      <c r="C64" s="101"/>
      <c r="D64" s="99">
        <f>IF(G10=0,0,D57/G10)</f>
        <v>0</v>
      </c>
      <c r="E64" s="99"/>
      <c r="F64" s="160"/>
      <c r="G64" s="102"/>
    </row>
    <row r="65" spans="2:7" ht="15.45">
      <c r="B65" s="97"/>
      <c r="C65" s="101"/>
      <c r="D65" s="99"/>
      <c r="E65" s="99"/>
      <c r="F65" s="160"/>
      <c r="G65" s="102"/>
    </row>
    <row r="66" spans="2:7" ht="14.15">
      <c r="B66" s="258"/>
      <c r="C66" s="259"/>
      <c r="D66" s="259"/>
      <c r="E66" s="259"/>
      <c r="F66" s="259"/>
      <c r="G66" s="260"/>
    </row>
    <row r="67" spans="2:7" ht="14.15">
      <c r="B67" s="258"/>
      <c r="C67" s="259"/>
      <c r="D67" s="259"/>
      <c r="E67" s="259"/>
      <c r="F67" s="259"/>
      <c r="G67" s="260"/>
    </row>
  </sheetData>
  <sheetProtection sheet="1" objects="1" scenarios="1"/>
  <mergeCells count="8">
    <mergeCell ref="B67:G67"/>
    <mergeCell ref="B2:G2"/>
    <mergeCell ref="B9:C9"/>
    <mergeCell ref="B11:C11"/>
    <mergeCell ref="B13:C13"/>
    <mergeCell ref="B66:G66"/>
    <mergeCell ref="B7:C7"/>
    <mergeCell ref="B6:H6"/>
  </mergeCells>
  <pageMargins left="0.95" right="0.45" top="0.75" bottom="0.75" header="0.3" footer="0.3"/>
  <pageSetup scale="72" orientation="portrait" horizontalDpi="4294967295" verticalDpi="4294967295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1"/>
  <sheetViews>
    <sheetView topLeftCell="A31" zoomScaleNormal="100" workbookViewId="0">
      <selection activeCell="C41" sqref="C41"/>
    </sheetView>
  </sheetViews>
  <sheetFormatPr defaultRowHeight="12.45"/>
  <cols>
    <col min="1" max="1" width="3.69140625" customWidth="1"/>
    <col min="2" max="2" width="26.69140625" customWidth="1"/>
    <col min="3" max="12" width="11.69140625" customWidth="1"/>
    <col min="13" max="13" width="13" customWidth="1"/>
    <col min="14" max="15" width="12.69140625" customWidth="1"/>
    <col min="16" max="16" width="11.69140625" customWidth="1"/>
    <col min="17" max="17" width="10.69140625" customWidth="1"/>
    <col min="18" max="18" width="14.84375" customWidth="1"/>
  </cols>
  <sheetData>
    <row r="1" spans="1:19" ht="17.600000000000001">
      <c r="A1" s="1" t="s">
        <v>0</v>
      </c>
      <c r="B1" s="250" t="s">
        <v>123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9" ht="15.45">
      <c r="A2" s="1"/>
      <c r="C2" s="38" t="s">
        <v>104</v>
      </c>
      <c r="D2" s="30"/>
      <c r="E2" s="139" t="s">
        <v>131</v>
      </c>
      <c r="F2" s="196">
        <f>'A. Land Inventory &amp; Use'!F3</f>
        <v>2018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70"/>
    </row>
    <row r="3" spans="1:19" ht="15.45">
      <c r="A3" s="1"/>
      <c r="B3" s="31" t="s">
        <v>34</v>
      </c>
      <c r="C3" s="75">
        <f>((C12+C42)*0.5)*($F$5-$D$5+1)</f>
        <v>0</v>
      </c>
      <c r="D3" s="75">
        <f t="shared" ref="D3:P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>SUM(C3:P3)</f>
        <v>0</v>
      </c>
    </row>
    <row r="4" spans="1:19" ht="15">
      <c r="A4" s="1"/>
      <c r="B4" s="1" t="s">
        <v>1</v>
      </c>
      <c r="C4" s="267" t="str">
        <f>'A. Land Inventory &amp; Use'!C3:D3</f>
        <v>Blank</v>
      </c>
      <c r="D4" s="268"/>
      <c r="E4" s="55"/>
      <c r="F4" s="55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9" ht="15">
      <c r="A5" s="1"/>
      <c r="B5" s="1" t="s">
        <v>51</v>
      </c>
      <c r="C5" s="3" t="s">
        <v>3</v>
      </c>
      <c r="D5" s="4">
        <v>43101</v>
      </c>
      <c r="E5" s="3" t="s">
        <v>4</v>
      </c>
      <c r="F5" s="59">
        <f>D5+30</f>
        <v>43131</v>
      </c>
      <c r="H5" s="1"/>
      <c r="I5" s="1"/>
      <c r="J5" s="1"/>
      <c r="K5" s="1"/>
      <c r="L5" s="1"/>
      <c r="M5" s="5"/>
      <c r="N5" s="5"/>
      <c r="O5" s="5"/>
      <c r="P5" s="1"/>
      <c r="Q5" s="1"/>
    </row>
    <row r="6" spans="1:19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 t="s">
        <v>5</v>
      </c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9" ht="15">
      <c r="A7" s="1"/>
      <c r="B7" s="1" t="s">
        <v>6</v>
      </c>
      <c r="C7" s="80" t="s">
        <v>79</v>
      </c>
      <c r="D7" s="80" t="s">
        <v>117</v>
      </c>
      <c r="E7" s="80" t="s">
        <v>96</v>
      </c>
      <c r="F7" s="80" t="s">
        <v>96</v>
      </c>
      <c r="G7" s="81" t="s">
        <v>97</v>
      </c>
      <c r="H7" s="81" t="s">
        <v>97</v>
      </c>
      <c r="I7" s="81" t="s">
        <v>272</v>
      </c>
      <c r="J7" s="81" t="s">
        <v>83</v>
      </c>
      <c r="K7" s="82" t="s">
        <v>128</v>
      </c>
      <c r="L7" s="82" t="s">
        <v>128</v>
      </c>
      <c r="M7" s="82" t="s">
        <v>100</v>
      </c>
      <c r="N7" s="82" t="s">
        <v>100</v>
      </c>
      <c r="O7" s="82" t="s">
        <v>84</v>
      </c>
      <c r="P7" s="81" t="s">
        <v>100</v>
      </c>
      <c r="Q7" s="1"/>
    </row>
    <row r="8" spans="1:19" ht="15">
      <c r="A8" s="1"/>
      <c r="B8" s="3" t="s">
        <v>7</v>
      </c>
      <c r="C8" s="81" t="s">
        <v>80</v>
      </c>
      <c r="D8" s="80" t="s">
        <v>96</v>
      </c>
      <c r="E8" s="80" t="s">
        <v>81</v>
      </c>
      <c r="F8" s="80" t="s">
        <v>81</v>
      </c>
      <c r="G8" s="81" t="s">
        <v>83</v>
      </c>
      <c r="H8" s="81" t="s">
        <v>83</v>
      </c>
      <c r="I8" s="81" t="s">
        <v>83</v>
      </c>
      <c r="J8" s="81" t="s">
        <v>101</v>
      </c>
      <c r="K8" s="82" t="s">
        <v>121</v>
      </c>
      <c r="L8" s="82" t="s">
        <v>121</v>
      </c>
      <c r="M8" s="82" t="s">
        <v>121</v>
      </c>
      <c r="N8" s="82" t="s">
        <v>121</v>
      </c>
      <c r="O8" s="82" t="s">
        <v>84</v>
      </c>
      <c r="P8" s="83" t="s">
        <v>98</v>
      </c>
      <c r="Q8" s="1"/>
    </row>
    <row r="9" spans="1:19" ht="15">
      <c r="A9" s="1"/>
      <c r="B9" s="1"/>
      <c r="C9" s="82" t="s">
        <v>84</v>
      </c>
      <c r="D9" s="80" t="s">
        <v>81</v>
      </c>
      <c r="E9" s="82" t="s">
        <v>84</v>
      </c>
      <c r="F9" s="82" t="s">
        <v>84</v>
      </c>
      <c r="G9" s="81" t="s">
        <v>102</v>
      </c>
      <c r="H9" s="81" t="s">
        <v>81</v>
      </c>
      <c r="I9" s="82" t="s">
        <v>84</v>
      </c>
      <c r="J9" s="82" t="s">
        <v>84</v>
      </c>
      <c r="K9" s="82" t="s">
        <v>122</v>
      </c>
      <c r="L9" s="82" t="s">
        <v>102</v>
      </c>
      <c r="M9" s="82" t="s">
        <v>122</v>
      </c>
      <c r="N9" s="82" t="s">
        <v>102</v>
      </c>
      <c r="O9" s="82" t="s">
        <v>84</v>
      </c>
      <c r="P9" s="84" t="s">
        <v>82</v>
      </c>
      <c r="Q9" s="1"/>
    </row>
    <row r="10" spans="1:19" ht="15">
      <c r="A10" s="1"/>
      <c r="B10" s="3" t="s">
        <v>8</v>
      </c>
      <c r="C10" s="82" t="s">
        <v>84</v>
      </c>
      <c r="D10" s="81" t="s">
        <v>94</v>
      </c>
      <c r="E10" s="81" t="s">
        <v>95</v>
      </c>
      <c r="F10" s="82" t="s">
        <v>271</v>
      </c>
      <c r="G10" s="82" t="s">
        <v>84</v>
      </c>
      <c r="H10" s="82" t="s">
        <v>84</v>
      </c>
      <c r="I10" s="82" t="s">
        <v>84</v>
      </c>
      <c r="J10" s="82" t="s">
        <v>84</v>
      </c>
      <c r="K10" s="82" t="s">
        <v>128</v>
      </c>
      <c r="L10" s="82" t="s">
        <v>128</v>
      </c>
      <c r="M10" s="82" t="s">
        <v>100</v>
      </c>
      <c r="N10" s="82" t="s">
        <v>100</v>
      </c>
      <c r="O10" s="82" t="s">
        <v>84</v>
      </c>
      <c r="P10" s="82" t="s">
        <v>84</v>
      </c>
      <c r="Q10" s="3" t="s">
        <v>9</v>
      </c>
    </row>
    <row r="11" spans="1:19" ht="12.9" thickBot="1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0" t="s">
        <v>5</v>
      </c>
      <c r="I11" s="60"/>
      <c r="J11" s="60"/>
      <c r="K11" s="60" t="s">
        <v>5</v>
      </c>
      <c r="L11" s="60" t="s">
        <v>5</v>
      </c>
      <c r="M11" s="60" t="s">
        <v>5</v>
      </c>
      <c r="N11" s="60"/>
      <c r="O11" s="60"/>
      <c r="P11" s="60" t="s">
        <v>5</v>
      </c>
      <c r="Q11" s="6" t="s">
        <v>5</v>
      </c>
    </row>
    <row r="12" spans="1:19" ht="20.149999999999999" customHeight="1" thickTop="1" thickBot="1">
      <c r="A12" s="1"/>
      <c r="B12" s="10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>
        <f>SUM(C12:P12)</f>
        <v>0</v>
      </c>
      <c r="R12" s="50"/>
      <c r="S12" s="50"/>
    </row>
    <row r="13" spans="1:19" ht="13.3" thickTop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9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9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9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/>
      <c r="O22" s="6"/>
      <c r="P22" s="6" t="s">
        <v>5</v>
      </c>
      <c r="Q22" s="1"/>
    </row>
    <row r="23" spans="1:17" ht="15">
      <c r="A23" s="1"/>
      <c r="B23" s="10" t="s">
        <v>62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5">
        <f t="shared" si="1"/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/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/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/>
      <c r="O36" s="6"/>
      <c r="P36" s="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>SUM(I25:I35)</f>
        <v>0</v>
      </c>
      <c r="J37" s="15">
        <f>SUM(J25:J35)</f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"/>
    </row>
    <row r="38" spans="1:19">
      <c r="A38" s="6" t="s">
        <v>5</v>
      </c>
      <c r="B38" s="6" t="s">
        <v>5</v>
      </c>
      <c r="C38" s="6" t="s">
        <v>5</v>
      </c>
      <c r="D38" s="6" t="s">
        <v>5</v>
      </c>
      <c r="E38" s="6" t="s">
        <v>5</v>
      </c>
      <c r="F38" s="6" t="s">
        <v>5</v>
      </c>
      <c r="G38" s="6" t="s">
        <v>5</v>
      </c>
      <c r="H38" s="6" t="s">
        <v>5</v>
      </c>
      <c r="I38" s="6" t="s">
        <v>5</v>
      </c>
      <c r="J38" s="6" t="s">
        <v>5</v>
      </c>
      <c r="K38" s="6" t="s">
        <v>5</v>
      </c>
      <c r="L38" s="6" t="s">
        <v>5</v>
      </c>
      <c r="M38" s="6" t="s">
        <v>5</v>
      </c>
      <c r="N38" s="6" t="s">
        <v>5</v>
      </c>
      <c r="O38" s="6" t="s">
        <v>5</v>
      </c>
      <c r="P38" s="6" t="s">
        <v>5</v>
      </c>
      <c r="Q38" s="1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>I23</f>
        <v>0</v>
      </c>
      <c r="J39" s="15">
        <f>J23</f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>I37</f>
        <v>0</v>
      </c>
      <c r="J40" s="15">
        <f>J37</f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">
        <f>SUM(C42:P42)</f>
        <v>0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/>
      <c r="O43" s="6"/>
      <c r="P43" s="6" t="s">
        <v>5</v>
      </c>
      <c r="Q43" s="1"/>
    </row>
    <row r="44" spans="1:19">
      <c r="A44" s="1"/>
      <c r="B44" s="1" t="s">
        <v>29</v>
      </c>
      <c r="C44" s="51"/>
      <c r="D44" s="51"/>
      <c r="E44" s="51"/>
      <c r="F44" s="51"/>
      <c r="G44" s="52"/>
      <c r="H44" s="51"/>
      <c r="I44" s="51"/>
      <c r="J44" s="51"/>
      <c r="K44" s="53"/>
      <c r="L44" s="53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51"/>
      <c r="D45" s="51"/>
      <c r="E45" s="51"/>
      <c r="F45" s="51"/>
      <c r="G45" s="51"/>
      <c r="H45" s="51"/>
      <c r="I45" s="51"/>
      <c r="J45" s="51"/>
      <c r="K45" s="53"/>
      <c r="L45" s="53"/>
      <c r="M45" s="51"/>
      <c r="N45" s="1" t="s">
        <v>52</v>
      </c>
      <c r="O45" s="1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71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1" t="s">
        <v>55</v>
      </c>
      <c r="O46" s="1"/>
      <c r="P46" s="15">
        <f>Q42</f>
        <v>0</v>
      </c>
      <c r="Q46" s="1"/>
      <c r="R46" s="43">
        <f>(P45+P46)*R45*0.5</f>
        <v>0</v>
      </c>
      <c r="S46" t="s">
        <v>104</v>
      </c>
    </row>
    <row r="47" spans="1:19">
      <c r="A47" s="1"/>
      <c r="B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9" ht="12.9" thickBot="1"/>
    <row r="49" spans="2:18" ht="15.9" thickTop="1" thickBot="1">
      <c r="B49" s="38" t="s">
        <v>178</v>
      </c>
      <c r="C49" s="27">
        <v>1.3</v>
      </c>
      <c r="D49" s="27">
        <v>1</v>
      </c>
      <c r="E49" s="27">
        <v>0.7</v>
      </c>
      <c r="F49" s="27">
        <v>0.7</v>
      </c>
      <c r="G49" s="27"/>
      <c r="H49" s="27">
        <v>0</v>
      </c>
      <c r="I49" s="27">
        <v>0</v>
      </c>
      <c r="J49" s="27"/>
      <c r="K49" s="27">
        <v>0.7</v>
      </c>
      <c r="L49" s="27">
        <v>0.7</v>
      </c>
      <c r="M49" s="27">
        <v>0.7</v>
      </c>
      <c r="N49" s="27">
        <v>0.7</v>
      </c>
      <c r="O49" s="27"/>
      <c r="P49" s="27">
        <v>1.8</v>
      </c>
      <c r="Q49" s="10" t="s">
        <v>89</v>
      </c>
    </row>
    <row r="50" spans="2:18" ht="12.9" thickTop="1">
      <c r="B50" s="38" t="s">
        <v>85</v>
      </c>
      <c r="C50">
        <f>C$49*C12</f>
        <v>0</v>
      </c>
      <c r="D50">
        <f t="shared" ref="D50:P50" si="6">D$49*D12</f>
        <v>0</v>
      </c>
      <c r="E50">
        <f t="shared" si="6"/>
        <v>0</v>
      </c>
      <c r="F50">
        <f t="shared" si="6"/>
        <v>0</v>
      </c>
      <c r="G50">
        <f t="shared" si="6"/>
        <v>0</v>
      </c>
      <c r="H50">
        <f t="shared" si="6"/>
        <v>0</v>
      </c>
      <c r="I50">
        <f t="shared" si="6"/>
        <v>0</v>
      </c>
      <c r="J50">
        <f t="shared" si="6"/>
        <v>0</v>
      </c>
      <c r="K50">
        <f t="shared" si="6"/>
        <v>0</v>
      </c>
      <c r="L50">
        <f t="shared" si="6"/>
        <v>0</v>
      </c>
      <c r="M50">
        <f t="shared" si="6"/>
        <v>0</v>
      </c>
      <c r="N50">
        <f t="shared" si="6"/>
        <v>0</v>
      </c>
      <c r="O50">
        <f t="shared" si="6"/>
        <v>0</v>
      </c>
      <c r="P50">
        <f t="shared" si="6"/>
        <v>0</v>
      </c>
      <c r="Q50" s="1">
        <f>SUM(C50:P50)</f>
        <v>0</v>
      </c>
    </row>
    <row r="51" spans="2:18">
      <c r="B51" t="s">
        <v>86</v>
      </c>
      <c r="C51">
        <f>C$49*C42</f>
        <v>0</v>
      </c>
      <c r="D51">
        <f t="shared" ref="D51:P51" si="7">D$49*D42</f>
        <v>0</v>
      </c>
      <c r="E51">
        <f t="shared" si="7"/>
        <v>0</v>
      </c>
      <c r="F51">
        <f t="shared" si="7"/>
        <v>0</v>
      </c>
      <c r="G51">
        <f t="shared" si="7"/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f t="shared" si="7"/>
        <v>0</v>
      </c>
      <c r="L51">
        <f t="shared" si="7"/>
        <v>0</v>
      </c>
      <c r="M51">
        <f t="shared" si="7"/>
        <v>0</v>
      </c>
      <c r="N51">
        <f t="shared" si="7"/>
        <v>0</v>
      </c>
      <c r="O51">
        <f t="shared" si="7"/>
        <v>0</v>
      </c>
      <c r="P51">
        <f t="shared" si="7"/>
        <v>0</v>
      </c>
      <c r="Q51" s="1">
        <f>SUM(C51:P51)</f>
        <v>0</v>
      </c>
    </row>
    <row r="53" spans="2:18">
      <c r="B53" t="s">
        <v>87</v>
      </c>
      <c r="C53" t="str">
        <f>C7</f>
        <v xml:space="preserve">Breeding </v>
      </c>
      <c r="D53" t="str">
        <f t="shared" ref="D53:P53" si="8">D7</f>
        <v>1 St. Calf</v>
      </c>
      <c r="E53" t="str">
        <f t="shared" si="8"/>
        <v>Repl.</v>
      </c>
      <c r="F53" t="str">
        <f t="shared" si="8"/>
        <v>Repl.</v>
      </c>
      <c r="G53" t="str">
        <f t="shared" si="8"/>
        <v>Weaned</v>
      </c>
      <c r="H53" t="str">
        <f t="shared" si="8"/>
        <v>Weaned</v>
      </c>
      <c r="I53" t="str">
        <f t="shared" si="8"/>
        <v>Worker</v>
      </c>
      <c r="J53" t="str">
        <f t="shared" si="8"/>
        <v>Calves</v>
      </c>
      <c r="K53" t="str">
        <f t="shared" si="8"/>
        <v>Raised</v>
      </c>
      <c r="L53" t="str">
        <f t="shared" si="8"/>
        <v>Raised</v>
      </c>
      <c r="M53" t="str">
        <f t="shared" ref="M53" si="9">M7</f>
        <v>Purchased</v>
      </c>
      <c r="N53" t="str">
        <f>M7</f>
        <v>Purchased</v>
      </c>
      <c r="O53" t="str">
        <f t="shared" si="8"/>
        <v>-------</v>
      </c>
      <c r="P53" t="str">
        <f t="shared" si="8"/>
        <v>Purchased</v>
      </c>
    </row>
    <row r="54" spans="2:18">
      <c r="C54" t="str">
        <f t="shared" ref="C54:P56" si="10">C8</f>
        <v>Cows</v>
      </c>
      <c r="D54" t="str">
        <f t="shared" si="10"/>
        <v>Repl.</v>
      </c>
      <c r="E54" t="str">
        <f t="shared" si="10"/>
        <v>Heifers</v>
      </c>
      <c r="F54" t="str">
        <f t="shared" si="10"/>
        <v>Heifers</v>
      </c>
      <c r="G54" t="str">
        <f t="shared" si="10"/>
        <v>Calves</v>
      </c>
      <c r="H54" t="str">
        <f t="shared" si="10"/>
        <v>Calves</v>
      </c>
      <c r="I54" t="str">
        <f t="shared" si="10"/>
        <v>Calves</v>
      </c>
      <c r="J54" t="str">
        <f t="shared" si="10"/>
        <v>Born</v>
      </c>
      <c r="K54" t="str">
        <f t="shared" si="10"/>
        <v>Stocker</v>
      </c>
      <c r="L54" t="str">
        <f t="shared" si="10"/>
        <v>Stocker</v>
      </c>
      <c r="M54" t="str">
        <f t="shared" ref="M54" si="11">M8</f>
        <v>Stocker</v>
      </c>
      <c r="N54" t="str">
        <f>M8</f>
        <v>Stocker</v>
      </c>
      <c r="O54" t="str">
        <f t="shared" si="10"/>
        <v>-------</v>
      </c>
      <c r="P54" t="str">
        <f t="shared" si="10"/>
        <v>Herd</v>
      </c>
    </row>
    <row r="55" spans="2:18">
      <c r="C55" t="str">
        <f t="shared" si="10"/>
        <v>-------</v>
      </c>
      <c r="D55" t="str">
        <f t="shared" si="10"/>
        <v>Heifers</v>
      </c>
      <c r="E55" t="str">
        <f t="shared" si="10"/>
        <v>-------</v>
      </c>
      <c r="F55" t="str">
        <f t="shared" si="10"/>
        <v>-------</v>
      </c>
      <c r="G55" t="str">
        <f t="shared" si="10"/>
        <v>Steers</v>
      </c>
      <c r="H55" t="str">
        <f t="shared" si="10"/>
        <v>Heifers</v>
      </c>
      <c r="I55" t="str">
        <f t="shared" si="10"/>
        <v>-------</v>
      </c>
      <c r="J55" t="str">
        <f t="shared" si="10"/>
        <v>-------</v>
      </c>
      <c r="K55" t="str">
        <f t="shared" si="10"/>
        <v>Heifer</v>
      </c>
      <c r="L55" t="str">
        <f t="shared" si="10"/>
        <v>Steers</v>
      </c>
      <c r="M55" t="str">
        <f t="shared" ref="M55" si="12">M9</f>
        <v>Heifer</v>
      </c>
      <c r="N55" t="str">
        <f>M9</f>
        <v>Heifer</v>
      </c>
      <c r="O55" t="str">
        <f t="shared" si="10"/>
        <v>-------</v>
      </c>
      <c r="P55" t="str">
        <f t="shared" si="10"/>
        <v>Bulls</v>
      </c>
    </row>
    <row r="56" spans="2:18">
      <c r="C56" t="str">
        <f t="shared" si="10"/>
        <v>-------</v>
      </c>
      <c r="D56" t="str">
        <f t="shared" si="10"/>
        <v>Bred</v>
      </c>
      <c r="E56" t="str">
        <f t="shared" si="10"/>
        <v>Exposed</v>
      </c>
      <c r="F56" t="str">
        <f t="shared" si="10"/>
        <v>Open</v>
      </c>
      <c r="G56" t="str">
        <f t="shared" si="10"/>
        <v>-------</v>
      </c>
      <c r="H56" t="str">
        <f t="shared" si="10"/>
        <v>-------</v>
      </c>
      <c r="I56" t="str">
        <f t="shared" si="10"/>
        <v>-------</v>
      </c>
      <c r="J56" t="str">
        <f t="shared" si="10"/>
        <v>-------</v>
      </c>
      <c r="K56" t="str">
        <f t="shared" si="10"/>
        <v>Raised</v>
      </c>
      <c r="L56" t="str">
        <f t="shared" si="10"/>
        <v>Raised</v>
      </c>
      <c r="M56" t="str">
        <f t="shared" ref="M56" si="13">M10</f>
        <v>Purchased</v>
      </c>
      <c r="N56" t="str">
        <f>M10</f>
        <v>Purchased</v>
      </c>
      <c r="O56" t="str">
        <f t="shared" si="10"/>
        <v>-------</v>
      </c>
      <c r="P56" t="str">
        <f t="shared" si="10"/>
        <v>-------</v>
      </c>
    </row>
    <row r="57" spans="2:18">
      <c r="B57" s="89" t="s">
        <v>255</v>
      </c>
    </row>
    <row r="58" spans="2:18" ht="14.15">
      <c r="B58" s="89" t="s">
        <v>177</v>
      </c>
      <c r="C58" s="141">
        <v>10</v>
      </c>
      <c r="D58" s="141">
        <v>10</v>
      </c>
      <c r="E58" s="141">
        <v>100</v>
      </c>
      <c r="F58" s="141">
        <v>100</v>
      </c>
      <c r="G58" s="141">
        <v>100</v>
      </c>
      <c r="H58" s="141">
        <v>100</v>
      </c>
      <c r="I58" s="141">
        <v>100</v>
      </c>
      <c r="J58" s="141">
        <v>100</v>
      </c>
      <c r="K58" s="141">
        <v>100</v>
      </c>
      <c r="L58" s="141">
        <v>100</v>
      </c>
      <c r="M58" s="141">
        <v>100</v>
      </c>
      <c r="N58" s="141">
        <v>100</v>
      </c>
      <c r="O58" s="141">
        <v>100</v>
      </c>
      <c r="P58" s="141">
        <v>10</v>
      </c>
      <c r="Q58" s="57"/>
    </row>
    <row r="59" spans="2:18" ht="14.15">
      <c r="B59" s="89" t="s">
        <v>260</v>
      </c>
      <c r="C59" s="136">
        <f>((C50+C51)*0.5)*C58*0.01</f>
        <v>0</v>
      </c>
      <c r="D59" s="136">
        <f t="shared" ref="D59:P59" si="14">((D50+D51)*0.5)*D58*0.01</f>
        <v>0</v>
      </c>
      <c r="E59" s="136">
        <f t="shared" si="14"/>
        <v>0</v>
      </c>
      <c r="F59" s="136">
        <f t="shared" si="14"/>
        <v>0</v>
      </c>
      <c r="G59" s="136">
        <f t="shared" si="14"/>
        <v>0</v>
      </c>
      <c r="H59" s="136">
        <f t="shared" si="14"/>
        <v>0</v>
      </c>
      <c r="I59" s="136">
        <f t="shared" si="14"/>
        <v>0</v>
      </c>
      <c r="J59" s="136">
        <f t="shared" si="14"/>
        <v>0</v>
      </c>
      <c r="K59" s="136">
        <f t="shared" si="14"/>
        <v>0</v>
      </c>
      <c r="L59" s="136">
        <f t="shared" si="14"/>
        <v>0</v>
      </c>
      <c r="M59" s="136">
        <f t="shared" si="14"/>
        <v>0</v>
      </c>
      <c r="N59" s="136">
        <f t="shared" si="14"/>
        <v>0</v>
      </c>
      <c r="O59" s="136">
        <f t="shared" si="14"/>
        <v>0</v>
      </c>
      <c r="P59" s="136">
        <f t="shared" si="14"/>
        <v>0</v>
      </c>
      <c r="Q59" s="10">
        <f>SUM(C59:P59)</f>
        <v>0</v>
      </c>
    </row>
    <row r="60" spans="2:18">
      <c r="Q60" s="57"/>
      <c r="R60" s="43"/>
    </row>
    <row r="61" spans="2:18">
      <c r="C61" s="38" t="str">
        <f>B3</f>
        <v>January</v>
      </c>
    </row>
  </sheetData>
  <sheetProtection sheet="1" objects="1" scenarios="1"/>
  <mergeCells count="2">
    <mergeCell ref="B1:P1"/>
    <mergeCell ref="C4:D4"/>
  </mergeCells>
  <phoneticPr fontId="0" type="noConversion"/>
  <pageMargins left="0.5" right="0.5" top="0.5" bottom="0.5" header="0.5" footer="0.5"/>
  <pageSetup scale="65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56"/>
  <sheetViews>
    <sheetView topLeftCell="A31" zoomScaleNormal="100" workbookViewId="0">
      <selection activeCell="B56" sqref="B56"/>
    </sheetView>
  </sheetViews>
  <sheetFormatPr defaultRowHeight="12.45"/>
  <cols>
    <col min="1" max="1" width="3.69140625" customWidth="1"/>
    <col min="2" max="2" width="26.15234375" customWidth="1"/>
    <col min="3" max="5" width="11.69140625" customWidth="1"/>
    <col min="6" max="6" width="11.15234375" customWidth="1"/>
    <col min="7" max="13" width="11.69140625" customWidth="1"/>
    <col min="14" max="15" width="12.69140625" customWidth="1"/>
    <col min="16" max="16" width="11.69140625" customWidth="1"/>
    <col min="17" max="17" width="11.38281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35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2">
        <f ca="1">TODAY()</f>
        <v>43307</v>
      </c>
      <c r="N4" s="2"/>
      <c r="O4" s="2"/>
      <c r="P4" s="1"/>
      <c r="Q4" s="1"/>
    </row>
    <row r="5" spans="1:17" ht="15">
      <c r="A5" s="1"/>
      <c r="B5" s="1" t="s">
        <v>2</v>
      </c>
      <c r="C5" s="3" t="s">
        <v>3</v>
      </c>
      <c r="D5" s="59">
        <f>Jan!F5+1</f>
        <v>43132</v>
      </c>
      <c r="E5" s="34" t="s">
        <v>4</v>
      </c>
      <c r="F5" s="59">
        <f>D5+27</f>
        <v>43159</v>
      </c>
      <c r="G5" s="7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Jan!N7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Jan!N8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Jan!N9</f>
        <v>Steers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Jan!N10</f>
        <v>Purchased</v>
      </c>
      <c r="O10" s="12" t="str">
        <f>Jan!O10</f>
        <v>-------</v>
      </c>
      <c r="P10" s="12" t="str">
        <f>Jan!P10</f>
        <v>-------</v>
      </c>
      <c r="Q10" s="1"/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49" t="s">
        <v>5</v>
      </c>
      <c r="I11" s="49" t="s">
        <v>5</v>
      </c>
      <c r="J11" s="49" t="s">
        <v>5</v>
      </c>
      <c r="K11" s="49" t="s">
        <v>5</v>
      </c>
      <c r="L11" s="49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1"/>
    </row>
    <row r="12" spans="1:17" ht="15">
      <c r="A12" s="1"/>
      <c r="B12" s="10" t="s">
        <v>10</v>
      </c>
      <c r="C12" s="13">
        <f>Jan!C42</f>
        <v>0</v>
      </c>
      <c r="D12" s="13">
        <f>Jan!D42</f>
        <v>0</v>
      </c>
      <c r="E12" s="13">
        <f>Jan!E42</f>
        <v>0</v>
      </c>
      <c r="F12" s="13">
        <f>Jan!F42</f>
        <v>0</v>
      </c>
      <c r="G12" s="13">
        <f>Jan!G42</f>
        <v>0</v>
      </c>
      <c r="H12" s="13">
        <f>Jan!H42</f>
        <v>0</v>
      </c>
      <c r="I12" s="13">
        <f>Jan!I42</f>
        <v>0</v>
      </c>
      <c r="J12" s="13">
        <f>Jan!J42</f>
        <v>0</v>
      </c>
      <c r="K12" s="13">
        <f>Jan!K42</f>
        <v>0</v>
      </c>
      <c r="L12" s="13">
        <f>Jan!L42</f>
        <v>0</v>
      </c>
      <c r="M12" s="13">
        <f>Jan!M42</f>
        <v>0</v>
      </c>
      <c r="N12" s="13">
        <f>Jan!N42</f>
        <v>0</v>
      </c>
      <c r="O12" s="13">
        <f>Jan!O42</f>
        <v>0</v>
      </c>
      <c r="P12" s="13">
        <f>Jan!P42</f>
        <v>0</v>
      </c>
      <c r="Q12" s="15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77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2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2">
        <f>SUM(C27:P27)</f>
        <v>0</v>
      </c>
    </row>
    <row r="28" spans="1:17" ht="13.3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2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2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2">
        <f>SUM(C35:P35)</f>
        <v>0</v>
      </c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 t="s">
        <v>5</v>
      </c>
      <c r="O36" s="6"/>
      <c r="P36" s="6" t="s">
        <v>5</v>
      </c>
      <c r="Q36" s="1"/>
    </row>
    <row r="37" spans="1:19" ht="15">
      <c r="A37" s="1"/>
      <c r="B37" s="10" t="s">
        <v>26</v>
      </c>
      <c r="C37" s="15">
        <f t="shared" ref="C37:P37" si="2">SUM(C25:C35)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>SUM(N25:N35)</f>
        <v>0</v>
      </c>
      <c r="O37" s="15">
        <f>SUM(O25:O35)</f>
        <v>0</v>
      </c>
      <c r="P37" s="15">
        <f t="shared" si="2"/>
        <v>0</v>
      </c>
      <c r="Q37" s="15"/>
    </row>
    <row r="38" spans="1:19" ht="15">
      <c r="A38" s="6" t="s">
        <v>5</v>
      </c>
      <c r="B38" s="6" t="s">
        <v>5</v>
      </c>
      <c r="C38" s="16" t="s">
        <v>5</v>
      </c>
      <c r="D38" s="16" t="s">
        <v>5</v>
      </c>
      <c r="E38" s="16" t="s">
        <v>5</v>
      </c>
      <c r="F38" s="16" t="s">
        <v>5</v>
      </c>
      <c r="G38" s="16" t="s">
        <v>5</v>
      </c>
      <c r="H38" s="16" t="s">
        <v>5</v>
      </c>
      <c r="I38" s="16" t="s">
        <v>5</v>
      </c>
      <c r="J38" s="16" t="s">
        <v>5</v>
      </c>
      <c r="K38" s="16" t="s">
        <v>5</v>
      </c>
      <c r="L38" s="16" t="s">
        <v>5</v>
      </c>
      <c r="M38" s="16" t="s">
        <v>5</v>
      </c>
      <c r="N38" s="16" t="s">
        <v>5</v>
      </c>
      <c r="O38" s="16" t="s">
        <v>5</v>
      </c>
      <c r="P38" s="16" t="s">
        <v>5</v>
      </c>
      <c r="Q38" s="15"/>
    </row>
    <row r="39" spans="1:19" ht="15">
      <c r="A39" s="1"/>
      <c r="B39" s="1" t="s">
        <v>27</v>
      </c>
      <c r="C39" s="15">
        <f t="shared" ref="C39:P39" si="3">C23</f>
        <v>0</v>
      </c>
      <c r="D39" s="15">
        <f t="shared" si="3"/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15">
        <f>N23</f>
        <v>0</v>
      </c>
      <c r="O39" s="15">
        <f>O23</f>
        <v>0</v>
      </c>
      <c r="P39" s="15">
        <f t="shared" si="3"/>
        <v>0</v>
      </c>
      <c r="Q39" s="15"/>
    </row>
    <row r="40" spans="1:19" ht="15">
      <c r="A40" s="1"/>
      <c r="B40" s="1" t="s">
        <v>26</v>
      </c>
      <c r="C40" s="15">
        <f t="shared" ref="C40:P40" si="4">C37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 t="shared" si="4"/>
        <v>0</v>
      </c>
      <c r="L40" s="15">
        <f t="shared" si="4"/>
        <v>0</v>
      </c>
      <c r="M40" s="15">
        <f t="shared" si="4"/>
        <v>0</v>
      </c>
      <c r="N40" s="15">
        <f>N37</f>
        <v>0</v>
      </c>
      <c r="O40" s="15">
        <f>O37</f>
        <v>0</v>
      </c>
      <c r="P40" s="15">
        <f t="shared" si="4"/>
        <v>0</v>
      </c>
      <c r="Q40" s="15"/>
    </row>
    <row r="41" spans="1:19" ht="15">
      <c r="A41" s="1"/>
      <c r="B41" s="6" t="s">
        <v>5</v>
      </c>
      <c r="C41" s="16" t="s">
        <v>5</v>
      </c>
      <c r="D41" s="16" t="s">
        <v>5</v>
      </c>
      <c r="E41" s="16" t="s">
        <v>5</v>
      </c>
      <c r="F41" s="16" t="s">
        <v>5</v>
      </c>
      <c r="G41" s="16" t="s">
        <v>5</v>
      </c>
      <c r="H41" s="16" t="s">
        <v>5</v>
      </c>
      <c r="I41" s="16" t="s">
        <v>5</v>
      </c>
      <c r="J41" s="16" t="s">
        <v>5</v>
      </c>
      <c r="K41" s="16" t="s">
        <v>5</v>
      </c>
      <c r="L41" s="16" t="s">
        <v>5</v>
      </c>
      <c r="M41" s="16" t="s">
        <v>5</v>
      </c>
      <c r="N41" s="16" t="s">
        <v>5</v>
      </c>
      <c r="O41" s="16" t="s">
        <v>5</v>
      </c>
      <c r="P41" s="16" t="s">
        <v>5</v>
      </c>
      <c r="Q41" s="15"/>
    </row>
    <row r="42" spans="1:19" ht="15">
      <c r="A42" s="1"/>
      <c r="B42" s="10" t="s">
        <v>28</v>
      </c>
      <c r="C42" s="15">
        <f t="shared" ref="C42:P42" si="5">(C39-C40)</f>
        <v>0</v>
      </c>
      <c r="D42" s="15">
        <f t="shared" si="5"/>
        <v>0</v>
      </c>
      <c r="E42" s="15">
        <f t="shared" si="5"/>
        <v>0</v>
      </c>
      <c r="F42" s="15">
        <f t="shared" si="5"/>
        <v>0</v>
      </c>
      <c r="G42" s="15">
        <f t="shared" si="5"/>
        <v>0</v>
      </c>
      <c r="H42" s="15">
        <f t="shared" si="5"/>
        <v>0</v>
      </c>
      <c r="I42" s="15">
        <f t="shared" si="5"/>
        <v>0</v>
      </c>
      <c r="J42" s="15">
        <f t="shared" si="5"/>
        <v>0</v>
      </c>
      <c r="K42" s="15">
        <f t="shared" si="5"/>
        <v>0</v>
      </c>
      <c r="L42" s="15">
        <f t="shared" si="5"/>
        <v>0</v>
      </c>
      <c r="M42" s="15">
        <f t="shared" si="5"/>
        <v>0</v>
      </c>
      <c r="N42" s="15">
        <f t="shared" si="5"/>
        <v>0</v>
      </c>
      <c r="O42" s="15">
        <f>(O39-O40)</f>
        <v>0</v>
      </c>
      <c r="P42" s="15">
        <f t="shared" si="5"/>
        <v>0</v>
      </c>
      <c r="Q42" s="15">
        <f>SUM(C42:P42)</f>
        <v>0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9" t="str">
        <f>Jan!N44</f>
        <v>Herd Total</v>
      </c>
      <c r="O44" s="29"/>
      <c r="P44" s="1"/>
      <c r="Q44" s="1"/>
    </row>
    <row r="45" spans="1:19" ht="15">
      <c r="A45" s="1"/>
      <c r="B45" s="1"/>
      <c r="C45" s="5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8" t="str">
        <f>Jan!N45</f>
        <v xml:space="preserve">Beg.Inventory </v>
      </c>
      <c r="O45" s="28"/>
      <c r="P45" s="15">
        <f>Q12</f>
        <v>0</v>
      </c>
      <c r="Q45" s="1"/>
      <c r="R45" s="40">
        <f>(($F$5-$D$5+1))</f>
        <v>28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1"/>
      <c r="N46" s="28" t="str">
        <f>Jan!N46</f>
        <v>End.Inventory</v>
      </c>
      <c r="O46" s="28"/>
      <c r="P46" s="15">
        <f>Q42</f>
        <v>0</v>
      </c>
      <c r="Q46" s="1"/>
      <c r="R46" s="43">
        <f>(P45+P46)*R45*0.5</f>
        <v>0</v>
      </c>
      <c r="S46" t="s">
        <v>104</v>
      </c>
    </row>
    <row r="49" spans="2:18">
      <c r="Q49" t="s">
        <v>88</v>
      </c>
    </row>
    <row r="50" spans="2:18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225">
        <f>SUM(C50:P50)</f>
        <v>0</v>
      </c>
    </row>
    <row r="51" spans="2:18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225">
        <f>SUM(C51:P51)</f>
        <v>0</v>
      </c>
      <c r="R51" s="190">
        <f>(Q50+Q51)/2</f>
        <v>0</v>
      </c>
    </row>
    <row r="53" spans="2:18" ht="14.15">
      <c r="B53" s="38" t="s">
        <v>177</v>
      </c>
      <c r="C53" s="141">
        <v>100</v>
      </c>
      <c r="D53" s="141">
        <v>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224" t="s">
        <v>133</v>
      </c>
    </row>
    <row r="54" spans="2:18" ht="14.15">
      <c r="B54" s="89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  <row r="56" spans="2:18">
      <c r="C56" s="38" t="str">
        <f>B3</f>
        <v>February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0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54"/>
  <sheetViews>
    <sheetView topLeftCell="A27" zoomScaleNormal="100" workbookViewId="0">
      <selection activeCell="F30" sqref="F30"/>
    </sheetView>
  </sheetViews>
  <sheetFormatPr defaultRowHeight="12.45"/>
  <cols>
    <col min="1" max="1" width="3.69140625" customWidth="1"/>
    <col min="2" max="2" width="26.69140625" customWidth="1"/>
    <col min="3" max="13" width="11.69140625" customWidth="1"/>
    <col min="14" max="15" width="12.69140625" customWidth="1"/>
    <col min="16" max="16" width="11.69140625" customWidth="1"/>
  </cols>
  <sheetData>
    <row r="1" spans="1:17" ht="17.600000000000001">
      <c r="A1" s="1" t="s">
        <v>0</v>
      </c>
      <c r="B1" s="250" t="str">
        <f>Jan!B1</f>
        <v xml:space="preserve"> Monthly Cattle Inventory  By Ranch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"/>
    </row>
    <row r="2" spans="1:17" ht="17.600000000000001">
      <c r="A2" s="1"/>
      <c r="B2" s="32"/>
      <c r="C2" s="38" t="s">
        <v>104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45">
      <c r="A3" s="1"/>
      <c r="B3" s="31" t="s">
        <v>33</v>
      </c>
      <c r="C3" s="75">
        <f>((C12+C42)*0.5)*($F$5-$D$5+1)</f>
        <v>0</v>
      </c>
      <c r="D3" s="75">
        <f t="shared" ref="D3:Q3" si="0">((D12+D42)*0.5)*($F$5-$D$5+1)</f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  <c r="H3" s="75">
        <f t="shared" si="0"/>
        <v>0</v>
      </c>
      <c r="I3" s="75">
        <f t="shared" si="0"/>
        <v>0</v>
      </c>
      <c r="J3" s="75">
        <f t="shared" si="0"/>
        <v>0</v>
      </c>
      <c r="K3" s="75">
        <f t="shared" si="0"/>
        <v>0</v>
      </c>
      <c r="L3" s="75">
        <f t="shared" si="0"/>
        <v>0</v>
      </c>
      <c r="M3" s="75">
        <f t="shared" si="0"/>
        <v>0</v>
      </c>
      <c r="N3" s="75">
        <f t="shared" si="0"/>
        <v>0</v>
      </c>
      <c r="O3" s="75">
        <f t="shared" si="0"/>
        <v>0</v>
      </c>
      <c r="P3" s="75">
        <f t="shared" si="0"/>
        <v>0</v>
      </c>
      <c r="Q3" s="75">
        <f t="shared" si="0"/>
        <v>0</v>
      </c>
    </row>
    <row r="4" spans="1:17" ht="15">
      <c r="A4" s="1"/>
      <c r="B4" s="1" t="s">
        <v>1</v>
      </c>
      <c r="C4" s="12" t="str">
        <f>Jan!C4</f>
        <v>Blank</v>
      </c>
      <c r="D4" s="1"/>
      <c r="E4" s="1"/>
      <c r="F4" s="1"/>
      <c r="G4" s="1"/>
      <c r="H4" s="1"/>
      <c r="I4" s="1"/>
      <c r="J4" s="1"/>
      <c r="K4" s="1" t="s">
        <v>57</v>
      </c>
      <c r="L4" s="1"/>
      <c r="M4" s="14">
        <f ca="1">TODAY()</f>
        <v>43307</v>
      </c>
      <c r="N4" s="14"/>
      <c r="O4" s="14"/>
      <c r="P4" s="1"/>
      <c r="Q4" s="1"/>
    </row>
    <row r="5" spans="1:17" ht="15">
      <c r="A5" s="1"/>
      <c r="B5" s="1" t="s">
        <v>2</v>
      </c>
      <c r="C5" s="3" t="s">
        <v>3</v>
      </c>
      <c r="D5" s="59">
        <f>Feb.!F5+1</f>
        <v>43160</v>
      </c>
      <c r="E5" s="34" t="s">
        <v>4</v>
      </c>
      <c r="F5" s="59">
        <f>D5+30</f>
        <v>43190</v>
      </c>
      <c r="G5" s="1"/>
      <c r="H5" s="1"/>
      <c r="I5" s="1"/>
      <c r="J5" s="1"/>
      <c r="K5" s="1"/>
      <c r="L5" s="1"/>
      <c r="M5" s="5"/>
      <c r="N5" s="5"/>
      <c r="O5" s="5"/>
      <c r="P5" s="1"/>
      <c r="Q5" s="1"/>
    </row>
    <row r="6" spans="1:17">
      <c r="A6" s="6" t="s">
        <v>5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  <c r="I6" s="6"/>
      <c r="J6" s="6"/>
      <c r="K6" s="6" t="s">
        <v>5</v>
      </c>
      <c r="L6" s="6" t="s">
        <v>5</v>
      </c>
      <c r="M6" s="6" t="s">
        <v>5</v>
      </c>
      <c r="N6" s="6"/>
      <c r="O6" s="6"/>
      <c r="P6" s="6" t="s">
        <v>5</v>
      </c>
      <c r="Q6" s="1"/>
    </row>
    <row r="7" spans="1:17" ht="15">
      <c r="A7" s="1"/>
      <c r="B7" s="1" t="s">
        <v>6</v>
      </c>
      <c r="C7" s="12" t="str">
        <f>Jan!C7</f>
        <v xml:space="preserve">Breeding </v>
      </c>
      <c r="D7" s="12" t="str">
        <f>Jan!D7</f>
        <v>1 St. Calf</v>
      </c>
      <c r="E7" s="12" t="str">
        <f>Jan!E7</f>
        <v>Repl.</v>
      </c>
      <c r="F7" s="12" t="str">
        <f>Jan!F7</f>
        <v>Repl.</v>
      </c>
      <c r="G7" s="12" t="str">
        <f>Jan!G7</f>
        <v>Weaned</v>
      </c>
      <c r="H7" s="12" t="str">
        <f>Jan!H7</f>
        <v>Weaned</v>
      </c>
      <c r="I7" s="12" t="str">
        <f>Jan!I7</f>
        <v>Worker</v>
      </c>
      <c r="J7" s="12" t="str">
        <f>Jan!J7</f>
        <v>Calves</v>
      </c>
      <c r="K7" s="12" t="str">
        <f>Jan!K7</f>
        <v>Raised</v>
      </c>
      <c r="L7" s="12" t="str">
        <f>Jan!L7</f>
        <v>Raised</v>
      </c>
      <c r="M7" s="12" t="str">
        <f>Jan!M7</f>
        <v>Purchased</v>
      </c>
      <c r="N7" s="12" t="str">
        <f>Jan!M7</f>
        <v>Purchased</v>
      </c>
      <c r="O7" s="12" t="str">
        <f>Jan!O7</f>
        <v>-------</v>
      </c>
      <c r="P7" s="12" t="str">
        <f>Jan!P7</f>
        <v>Purchased</v>
      </c>
      <c r="Q7" s="1"/>
    </row>
    <row r="8" spans="1:17" ht="15">
      <c r="A8" s="1"/>
      <c r="B8" s="3" t="s">
        <v>7</v>
      </c>
      <c r="C8" s="12" t="str">
        <f>Jan!C8</f>
        <v>Cows</v>
      </c>
      <c r="D8" s="12" t="str">
        <f>Jan!D8</f>
        <v>Repl.</v>
      </c>
      <c r="E8" s="12" t="str">
        <f>Jan!E8</f>
        <v>Heifers</v>
      </c>
      <c r="F8" s="12" t="str">
        <f>Jan!F8</f>
        <v>Heifers</v>
      </c>
      <c r="G8" s="12" t="str">
        <f>Jan!G8</f>
        <v>Calves</v>
      </c>
      <c r="H8" s="12" t="str">
        <f>Jan!H8</f>
        <v>Calves</v>
      </c>
      <c r="I8" s="12" t="str">
        <f>Jan!I8</f>
        <v>Calves</v>
      </c>
      <c r="J8" s="12" t="str">
        <f>Jan!J8</f>
        <v>Born</v>
      </c>
      <c r="K8" s="12" t="str">
        <f>Jan!K8</f>
        <v>Stocker</v>
      </c>
      <c r="L8" s="12" t="str">
        <f>Jan!L8</f>
        <v>Stocker</v>
      </c>
      <c r="M8" s="12" t="str">
        <f>Jan!M8</f>
        <v>Stocker</v>
      </c>
      <c r="N8" s="12" t="str">
        <f>Jan!M8</f>
        <v>Stocker</v>
      </c>
      <c r="O8" s="12" t="str">
        <f>Jan!O8</f>
        <v>-------</v>
      </c>
      <c r="P8" s="12" t="str">
        <f>Jan!P8</f>
        <v>Herd</v>
      </c>
      <c r="Q8" s="1"/>
    </row>
    <row r="9" spans="1:17" ht="15">
      <c r="A9" s="1"/>
      <c r="B9" s="1"/>
      <c r="C9" s="12" t="str">
        <f>Jan!C9</f>
        <v>-------</v>
      </c>
      <c r="D9" s="12" t="str">
        <f>Jan!D9</f>
        <v>Heifers</v>
      </c>
      <c r="E9" s="12" t="str">
        <f>Jan!E9</f>
        <v>-------</v>
      </c>
      <c r="F9" s="12" t="str">
        <f>Jan!F9</f>
        <v>-------</v>
      </c>
      <c r="G9" s="12" t="str">
        <f>Jan!G9</f>
        <v>Steers</v>
      </c>
      <c r="H9" s="12" t="str">
        <f>Jan!H9</f>
        <v>Heifers</v>
      </c>
      <c r="I9" s="12" t="str">
        <f>Jan!I9</f>
        <v>-------</v>
      </c>
      <c r="J9" s="12" t="str">
        <f>Jan!J9</f>
        <v>-------</v>
      </c>
      <c r="K9" s="12" t="str">
        <f>Jan!K9</f>
        <v>Heifer</v>
      </c>
      <c r="L9" s="12" t="str">
        <f>Jan!L9</f>
        <v>Steers</v>
      </c>
      <c r="M9" s="12" t="str">
        <f>Jan!M9</f>
        <v>Heifer</v>
      </c>
      <c r="N9" s="12" t="str">
        <f>Jan!M9</f>
        <v>Heifer</v>
      </c>
      <c r="O9" s="12" t="str">
        <f>Jan!O9</f>
        <v>-------</v>
      </c>
      <c r="P9" s="12" t="str">
        <f>Jan!P9</f>
        <v>Bulls</v>
      </c>
      <c r="Q9" s="1"/>
    </row>
    <row r="10" spans="1:17" ht="15">
      <c r="A10" s="1"/>
      <c r="B10" s="3" t="s">
        <v>8</v>
      </c>
      <c r="C10" s="12" t="str">
        <f>Jan!C10</f>
        <v>-------</v>
      </c>
      <c r="D10" s="12" t="str">
        <f>Jan!D10</f>
        <v>Bred</v>
      </c>
      <c r="E10" s="12" t="str">
        <f>Jan!E10</f>
        <v>Exposed</v>
      </c>
      <c r="F10" s="12" t="str">
        <f>Jan!F10</f>
        <v>Open</v>
      </c>
      <c r="G10" s="12" t="str">
        <f>Jan!G10</f>
        <v>-------</v>
      </c>
      <c r="H10" s="12" t="str">
        <f>Jan!H10</f>
        <v>-------</v>
      </c>
      <c r="I10" s="12" t="str">
        <f>Jan!I10</f>
        <v>-------</v>
      </c>
      <c r="J10" s="12" t="str">
        <f>Jan!J10</f>
        <v>-------</v>
      </c>
      <c r="K10" s="12" t="str">
        <f>Jan!K10</f>
        <v>Raised</v>
      </c>
      <c r="L10" s="12" t="str">
        <f>Jan!L10</f>
        <v>Raised</v>
      </c>
      <c r="M10" s="12" t="str">
        <f>Jan!M10</f>
        <v>Purchased</v>
      </c>
      <c r="N10" s="12" t="str">
        <f>Jan!M10</f>
        <v>Purchased</v>
      </c>
      <c r="O10" s="12" t="str">
        <f>Jan!O10</f>
        <v>-------</v>
      </c>
      <c r="P10" s="12" t="str">
        <f>Jan!P10</f>
        <v>-------</v>
      </c>
      <c r="Q10" s="3" t="s">
        <v>9</v>
      </c>
    </row>
    <row r="11" spans="1:17">
      <c r="A11" s="6" t="s">
        <v>5</v>
      </c>
      <c r="B11" s="6" t="s">
        <v>5</v>
      </c>
      <c r="C11" s="6" t="s">
        <v>5</v>
      </c>
      <c r="D11" s="6" t="s">
        <v>5</v>
      </c>
      <c r="E11" s="6" t="s">
        <v>5</v>
      </c>
      <c r="F11" s="6" t="s">
        <v>5</v>
      </c>
      <c r="G11" s="6" t="s">
        <v>5</v>
      </c>
      <c r="H11" s="6" t="s">
        <v>5</v>
      </c>
      <c r="I11" s="6"/>
      <c r="J11" s="6"/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</row>
    <row r="12" spans="1:17" ht="15">
      <c r="A12" s="1"/>
      <c r="B12" s="10" t="s">
        <v>10</v>
      </c>
      <c r="C12" s="11">
        <f>Feb.!C42</f>
        <v>0</v>
      </c>
      <c r="D12" s="11">
        <f>Feb.!D42</f>
        <v>0</v>
      </c>
      <c r="E12" s="11">
        <f>Feb.!E42</f>
        <v>0</v>
      </c>
      <c r="F12" s="11">
        <f>Feb.!F42</f>
        <v>0</v>
      </c>
      <c r="G12" s="11">
        <f>Feb.!G42</f>
        <v>0</v>
      </c>
      <c r="H12" s="11">
        <f>Feb.!H42</f>
        <v>0</v>
      </c>
      <c r="I12" s="11">
        <f>Feb.!I42</f>
        <v>0</v>
      </c>
      <c r="J12" s="11">
        <f>Feb.!J42</f>
        <v>0</v>
      </c>
      <c r="K12" s="11">
        <f>Feb.!K42</f>
        <v>0</v>
      </c>
      <c r="L12" s="11">
        <f>Feb.!L42</f>
        <v>0</v>
      </c>
      <c r="M12" s="11">
        <f>Feb.!M42</f>
        <v>0</v>
      </c>
      <c r="N12" s="11">
        <f>Feb.!N42</f>
        <v>0</v>
      </c>
      <c r="O12" s="11">
        <f>Feb.!O42</f>
        <v>0</v>
      </c>
      <c r="P12" s="11">
        <f>Feb.!P42</f>
        <v>0</v>
      </c>
      <c r="Q12" s="1">
        <f>SUM(C12:P12)</f>
        <v>0</v>
      </c>
    </row>
    <row r="13" spans="1:17" ht="12.9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49999999999999" customHeight="1" thickTop="1" thickBot="1">
      <c r="A14" s="1"/>
      <c r="B14" s="1" t="s">
        <v>11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"/>
    </row>
    <row r="15" spans="1:17" ht="13.3" thickTop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49999999999999" customHeight="1" thickTop="1" thickBot="1">
      <c r="A16" s="1" t="s">
        <v>12</v>
      </c>
      <c r="B16" s="1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"/>
    </row>
    <row r="17" spans="1:17" ht="13.3" thickTop="1" thickBot="1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49999999999999" customHeight="1" thickTop="1" thickBot="1">
      <c r="A18" s="1"/>
      <c r="B18" s="1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"/>
    </row>
    <row r="19" spans="1:17" ht="13.3" thickTop="1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49999999999999" customHeight="1" thickTop="1" thickBot="1">
      <c r="A20" s="1"/>
      <c r="B20" s="1" t="s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"/>
    </row>
    <row r="21" spans="1:17" ht="12.9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6" t="s">
        <v>5</v>
      </c>
      <c r="B22" s="6" t="s">
        <v>5</v>
      </c>
      <c r="C22" s="6" t="s">
        <v>5</v>
      </c>
      <c r="D22" s="6" t="s">
        <v>5</v>
      </c>
      <c r="E22" s="6" t="s">
        <v>5</v>
      </c>
      <c r="F22" s="6" t="s">
        <v>5</v>
      </c>
      <c r="G22" s="6" t="s">
        <v>5</v>
      </c>
      <c r="H22" s="6" t="s">
        <v>5</v>
      </c>
      <c r="I22" s="6" t="s">
        <v>5</v>
      </c>
      <c r="J22" s="6" t="s">
        <v>5</v>
      </c>
      <c r="K22" s="6" t="s">
        <v>5</v>
      </c>
      <c r="L22" s="6" t="s">
        <v>5</v>
      </c>
      <c r="M22" s="6" t="s">
        <v>5</v>
      </c>
      <c r="N22" s="6" t="s">
        <v>5</v>
      </c>
      <c r="O22" s="6"/>
      <c r="P22" s="6" t="s">
        <v>5</v>
      </c>
      <c r="Q22" s="1"/>
    </row>
    <row r="23" spans="1:17" ht="15">
      <c r="A23" s="1"/>
      <c r="B23" s="10" t="s">
        <v>78</v>
      </c>
      <c r="C23" s="15">
        <f t="shared" ref="C23:P23" si="1">SUM(C12:C20)</f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>SUM(I12:I20)</f>
        <v>0</v>
      </c>
      <c r="J23" s="15">
        <f>SUM(J12:J20)</f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>SUM(N12:N20)</f>
        <v>0</v>
      </c>
      <c r="O23" s="15">
        <f>SUM(O12:O20)</f>
        <v>0</v>
      </c>
      <c r="P23" s="15">
        <f t="shared" si="1"/>
        <v>0</v>
      </c>
      <c r="Q23" s="1"/>
    </row>
    <row r="24" spans="1:17" ht="15.45" thickBot="1">
      <c r="A24" s="6" t="s">
        <v>5</v>
      </c>
      <c r="B24" s="6" t="s">
        <v>5</v>
      </c>
      <c r="C24" s="16" t="s">
        <v>5</v>
      </c>
      <c r="D24" s="16" t="s">
        <v>5</v>
      </c>
      <c r="E24" s="16" t="s">
        <v>5</v>
      </c>
      <c r="F24" s="16" t="s">
        <v>5</v>
      </c>
      <c r="G24" s="16" t="s">
        <v>5</v>
      </c>
      <c r="H24" s="16" t="s">
        <v>5</v>
      </c>
      <c r="I24" s="16" t="s">
        <v>5</v>
      </c>
      <c r="J24" s="16" t="s">
        <v>5</v>
      </c>
      <c r="K24" s="16" t="s">
        <v>5</v>
      </c>
      <c r="L24" s="16" t="s">
        <v>5</v>
      </c>
      <c r="M24" s="16" t="s">
        <v>5</v>
      </c>
      <c r="N24" s="16" t="s">
        <v>5</v>
      </c>
      <c r="O24" s="16"/>
      <c r="P24" s="16" t="s">
        <v>5</v>
      </c>
      <c r="Q24" s="1"/>
    </row>
    <row r="25" spans="1:17" ht="20.149999999999999" customHeight="1" thickTop="1" thickBot="1">
      <c r="A25" s="1"/>
      <c r="B25" s="1" t="s">
        <v>17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">
        <f>SUM(C25:P25)</f>
        <v>0</v>
      </c>
    </row>
    <row r="26" spans="1:17" ht="13.3" thickTop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149999999999999" customHeight="1" thickTop="1" thickBot="1">
      <c r="A27" s="1"/>
      <c r="B27" s="1" t="s">
        <v>18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">
        <f>SUM(C27:P27)</f>
        <v>0</v>
      </c>
    </row>
    <row r="28" spans="1:17" ht="20.149999999999999" customHeight="1" thickTop="1" thickBo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149999999999999" customHeight="1" thickTop="1" thickBot="1">
      <c r="A29" s="1" t="s">
        <v>20</v>
      </c>
      <c r="B29" s="1" t="s">
        <v>21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">
        <f>SUM(C29:P29)</f>
        <v>0</v>
      </c>
    </row>
    <row r="30" spans="1:17" ht="13.3" thickTop="1" thickBo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149999999999999" customHeight="1" thickTop="1" thickBot="1">
      <c r="A31" s="1"/>
      <c r="B31" s="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1">
        <f>SUM(C31:P31)</f>
        <v>0</v>
      </c>
    </row>
    <row r="32" spans="1:17" ht="13.3" thickTop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20.149999999999999" customHeight="1" thickTop="1" thickBot="1">
      <c r="A33" s="1"/>
      <c r="B33" s="1" t="s">
        <v>24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1">
        <f>SUM(C33:P33)</f>
        <v>0</v>
      </c>
    </row>
    <row r="34" spans="1:19" ht="13.3" thickTop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ht="20.149999999999999" customHeight="1" thickTop="1" thickBot="1">
      <c r="A35" s="1"/>
      <c r="B35" s="1" t="s">
        <v>25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">
        <f>SUM(C35:P35)</f>
        <v>0</v>
      </c>
    </row>
    <row r="36" spans="1:19" ht="12.9" thickTop="1">
      <c r="A36" s="6" t="s">
        <v>5</v>
      </c>
      <c r="B36" s="6" t="s">
        <v>5</v>
      </c>
      <c r="C36" s="6" t="s">
        <v>5</v>
      </c>
      <c r="D36" s="6" t="s">
        <v>5</v>
      </c>
      <c r="E36" s="6" t="s">
        <v>5</v>
      </c>
      <c r="F36" s="6" t="s">
        <v>5</v>
      </c>
      <c r="G36" s="6" t="s">
        <v>5</v>
      </c>
      <c r="H36" s="6" t="s">
        <v>5</v>
      </c>
      <c r="I36" s="6" t="s">
        <v>5</v>
      </c>
      <c r="J36" s="6" t="s">
        <v>5</v>
      </c>
      <c r="K36" s="6" t="s">
        <v>5</v>
      </c>
      <c r="L36" s="6" t="s">
        <v>5</v>
      </c>
      <c r="M36" s="6" t="s">
        <v>5</v>
      </c>
      <c r="N36" s="6" t="s">
        <v>5</v>
      </c>
      <c r="O36" s="6"/>
      <c r="P36" s="6" t="s">
        <v>5</v>
      </c>
      <c r="Q36" s="1"/>
    </row>
    <row r="37" spans="1:19">
      <c r="A37" s="1"/>
      <c r="B37" s="10" t="s">
        <v>26</v>
      </c>
      <c r="C37" s="1">
        <f t="shared" ref="C37:P37" si="2">SUM(C25:C35)</f>
        <v>0</v>
      </c>
      <c r="D37" s="1">
        <f t="shared" si="2"/>
        <v>0</v>
      </c>
      <c r="E37" s="1">
        <f t="shared" si="2"/>
        <v>0</v>
      </c>
      <c r="F37" s="1">
        <f t="shared" si="2"/>
        <v>0</v>
      </c>
      <c r="G37" s="1">
        <f t="shared" si="2"/>
        <v>0</v>
      </c>
      <c r="H37" s="1">
        <f t="shared" si="2"/>
        <v>0</v>
      </c>
      <c r="I37" s="1">
        <f t="shared" si="2"/>
        <v>0</v>
      </c>
      <c r="J37" s="1">
        <f t="shared" si="2"/>
        <v>0</v>
      </c>
      <c r="K37" s="1">
        <f t="shared" si="2"/>
        <v>0</v>
      </c>
      <c r="L37" s="1">
        <f t="shared" si="2"/>
        <v>0</v>
      </c>
      <c r="M37" s="1">
        <f t="shared" si="2"/>
        <v>0</v>
      </c>
      <c r="N37" s="1">
        <f>SUM(N25:N35)</f>
        <v>0</v>
      </c>
      <c r="O37" s="1">
        <f>SUM(O25:O35)</f>
        <v>0</v>
      </c>
      <c r="P37" s="1">
        <f t="shared" si="2"/>
        <v>0</v>
      </c>
      <c r="Q37" s="1"/>
    </row>
    <row r="38" spans="1:19">
      <c r="A38" s="6" t="s">
        <v>5</v>
      </c>
      <c r="B38" s="6" t="s">
        <v>5</v>
      </c>
      <c r="C38" s="6" t="s">
        <v>5</v>
      </c>
      <c r="D38" s="6" t="s">
        <v>5</v>
      </c>
      <c r="E38" s="6" t="s">
        <v>5</v>
      </c>
      <c r="F38" s="6" t="s">
        <v>5</v>
      </c>
      <c r="G38" s="6" t="s">
        <v>5</v>
      </c>
      <c r="H38" s="6" t="s">
        <v>5</v>
      </c>
      <c r="I38" s="6" t="s">
        <v>5</v>
      </c>
      <c r="J38" s="6" t="s">
        <v>5</v>
      </c>
      <c r="K38" s="6" t="s">
        <v>5</v>
      </c>
      <c r="L38" s="6" t="s">
        <v>5</v>
      </c>
      <c r="M38" s="6" t="s">
        <v>5</v>
      </c>
      <c r="N38" s="6" t="s">
        <v>5</v>
      </c>
      <c r="O38" s="6" t="s">
        <v>5</v>
      </c>
      <c r="P38" s="6" t="s">
        <v>5</v>
      </c>
      <c r="Q38" s="1"/>
    </row>
    <row r="39" spans="1:19">
      <c r="A39" s="1"/>
      <c r="B39" s="1" t="s">
        <v>27</v>
      </c>
      <c r="C39" s="1">
        <f t="shared" ref="C39:P39" si="3">C23</f>
        <v>0</v>
      </c>
      <c r="D39" s="1">
        <f t="shared" si="3"/>
        <v>0</v>
      </c>
      <c r="E39" s="1">
        <f t="shared" si="3"/>
        <v>0</v>
      </c>
      <c r="F39" s="1">
        <f t="shared" si="3"/>
        <v>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1">
        <f t="shared" si="3"/>
        <v>0</v>
      </c>
      <c r="K39" s="1">
        <f t="shared" si="3"/>
        <v>0</v>
      </c>
      <c r="L39" s="1">
        <f t="shared" si="3"/>
        <v>0</v>
      </c>
      <c r="M39" s="1">
        <f t="shared" si="3"/>
        <v>0</v>
      </c>
      <c r="N39" s="1">
        <f>N23</f>
        <v>0</v>
      </c>
      <c r="O39" s="1">
        <f>O23</f>
        <v>0</v>
      </c>
      <c r="P39" s="1">
        <f t="shared" si="3"/>
        <v>0</v>
      </c>
      <c r="Q39" s="1"/>
    </row>
    <row r="40" spans="1:19">
      <c r="A40" s="1"/>
      <c r="B40" s="1" t="s">
        <v>26</v>
      </c>
      <c r="C40" s="1">
        <f t="shared" ref="C40:P40" si="4">C37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N37</f>
        <v>0</v>
      </c>
      <c r="O40" s="1">
        <f>O37</f>
        <v>0</v>
      </c>
      <c r="P40" s="1">
        <f t="shared" si="4"/>
        <v>0</v>
      </c>
      <c r="Q40" s="1"/>
    </row>
    <row r="41" spans="1:19">
      <c r="A41" s="1"/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6" t="s">
        <v>5</v>
      </c>
      <c r="H41" s="6" t="s">
        <v>5</v>
      </c>
      <c r="I41" s="6" t="s">
        <v>5</v>
      </c>
      <c r="J41" s="6" t="s">
        <v>5</v>
      </c>
      <c r="K41" s="6" t="s">
        <v>5</v>
      </c>
      <c r="L41" s="6" t="s">
        <v>5</v>
      </c>
      <c r="M41" s="6" t="s">
        <v>5</v>
      </c>
      <c r="N41" s="6" t="s">
        <v>5</v>
      </c>
      <c r="O41" s="6" t="s">
        <v>5</v>
      </c>
      <c r="P41" s="6" t="s">
        <v>5</v>
      </c>
      <c r="Q41" s="1"/>
    </row>
    <row r="42" spans="1:19">
      <c r="A42" s="1"/>
      <c r="B42" s="10" t="s">
        <v>28</v>
      </c>
      <c r="C42" s="1">
        <f t="shared" ref="C42:P42" si="5">(C39-C40)</f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5"/>
        <v>0</v>
      </c>
      <c r="O42" s="1">
        <f>(O39-O40)</f>
        <v>0</v>
      </c>
      <c r="P42" s="1">
        <f t="shared" si="5"/>
        <v>0</v>
      </c>
      <c r="Q42" s="1">
        <f>SUM(C42:P42)</f>
        <v>0</v>
      </c>
    </row>
    <row r="43" spans="1:19">
      <c r="A43" s="6" t="s">
        <v>5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6" t="s">
        <v>5</v>
      </c>
      <c r="O43" s="6"/>
      <c r="P43" s="6" t="s">
        <v>5</v>
      </c>
      <c r="Q43" s="1"/>
    </row>
    <row r="44" spans="1:19">
      <c r="A44" s="1"/>
      <c r="B44" s="1" t="s">
        <v>29</v>
      </c>
      <c r="C44" s="5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" t="s">
        <v>30</v>
      </c>
      <c r="O44" s="10"/>
      <c r="P44" s="1"/>
      <c r="Q44" s="1"/>
    </row>
    <row r="45" spans="1:19" ht="15">
      <c r="A45" s="1"/>
      <c r="B45" s="1"/>
      <c r="C45" s="8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22" t="s">
        <v>54</v>
      </c>
      <c r="O45" s="22"/>
      <c r="P45" s="15">
        <f>Q12</f>
        <v>0</v>
      </c>
      <c r="Q45" s="1"/>
      <c r="R45" s="40">
        <f>(($F$5-$D$5+1))</f>
        <v>31</v>
      </c>
    </row>
    <row r="46" spans="1:19" ht="15">
      <c r="A46" s="1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 t="s">
        <v>55</v>
      </c>
      <c r="O46" s="22"/>
      <c r="P46" s="15">
        <f>Q42</f>
        <v>0</v>
      </c>
      <c r="Q46" s="1"/>
      <c r="R46" s="43">
        <f>(P45+P46)*R45*0.5</f>
        <v>0</v>
      </c>
      <c r="S46" t="s">
        <v>104</v>
      </c>
    </row>
    <row r="50" spans="2:17">
      <c r="B50" t="s">
        <v>85</v>
      </c>
      <c r="C50">
        <f>Jan!C$49*C12</f>
        <v>0</v>
      </c>
      <c r="D50">
        <f>Jan!D$49*D12</f>
        <v>0</v>
      </c>
      <c r="E50">
        <f>Jan!E$49*E12</f>
        <v>0</v>
      </c>
      <c r="F50">
        <f>Jan!F$49*F12</f>
        <v>0</v>
      </c>
      <c r="G50">
        <f>Jan!G$49*G12</f>
        <v>0</v>
      </c>
      <c r="H50">
        <f>Jan!H$49*H12</f>
        <v>0</v>
      </c>
      <c r="I50">
        <f>Jan!I$49*I12</f>
        <v>0</v>
      </c>
      <c r="J50">
        <f>Jan!J$49*J12</f>
        <v>0</v>
      </c>
      <c r="K50">
        <f>Jan!K$49*K12</f>
        <v>0</v>
      </c>
      <c r="L50">
        <f>Jan!L$49*L12</f>
        <v>0</v>
      </c>
      <c r="M50">
        <f>Jan!M$49*M12</f>
        <v>0</v>
      </c>
      <c r="N50">
        <f>Jan!N$49*N12</f>
        <v>0</v>
      </c>
      <c r="O50">
        <f>Jan!O$49*O12</f>
        <v>0</v>
      </c>
      <c r="P50">
        <f>Jan!P$49*P12</f>
        <v>0</v>
      </c>
      <c r="Q50" s="1">
        <f>SUM(C50:P50)</f>
        <v>0</v>
      </c>
    </row>
    <row r="51" spans="2:17">
      <c r="B51" t="s">
        <v>86</v>
      </c>
      <c r="C51">
        <f>Jan!C$49*C42</f>
        <v>0</v>
      </c>
      <c r="D51">
        <f>Jan!D$49*D42</f>
        <v>0</v>
      </c>
      <c r="E51">
        <f>Jan!E$49*E42</f>
        <v>0</v>
      </c>
      <c r="F51">
        <f>Jan!F$49*F42</f>
        <v>0</v>
      </c>
      <c r="G51">
        <f>Jan!G$49*G42</f>
        <v>0</v>
      </c>
      <c r="H51">
        <f>Jan!H$49*H42</f>
        <v>0</v>
      </c>
      <c r="I51">
        <f>Jan!I$49*I42</f>
        <v>0</v>
      </c>
      <c r="J51">
        <f>Jan!J$49*J42</f>
        <v>0</v>
      </c>
      <c r="K51">
        <f>Jan!K$49*K42</f>
        <v>0</v>
      </c>
      <c r="L51">
        <f>Jan!L$49*L42</f>
        <v>0</v>
      </c>
      <c r="M51">
        <f>Jan!M$49*M42</f>
        <v>0</v>
      </c>
      <c r="N51">
        <f>Jan!N$49*N42</f>
        <v>0</v>
      </c>
      <c r="O51">
        <f>Jan!O$49*O42</f>
        <v>0</v>
      </c>
      <c r="P51">
        <f>Jan!P$49*P42</f>
        <v>0</v>
      </c>
      <c r="Q51" s="1">
        <f>SUM(C51:P51)</f>
        <v>0</v>
      </c>
    </row>
    <row r="53" spans="2:17" ht="14.15">
      <c r="B53" s="38" t="s">
        <v>177</v>
      </c>
      <c r="C53" s="141">
        <v>100</v>
      </c>
      <c r="D53" s="141">
        <v>100</v>
      </c>
      <c r="E53" s="141">
        <v>100</v>
      </c>
      <c r="F53" s="141">
        <v>100</v>
      </c>
      <c r="G53" s="141">
        <v>100</v>
      </c>
      <c r="H53" s="141">
        <v>100</v>
      </c>
      <c r="I53" s="141">
        <v>100</v>
      </c>
      <c r="J53" s="141">
        <v>100</v>
      </c>
      <c r="K53" s="141">
        <v>100</v>
      </c>
      <c r="L53" s="141">
        <v>100</v>
      </c>
      <c r="M53" s="141">
        <v>100</v>
      </c>
      <c r="N53" s="141">
        <v>100</v>
      </c>
      <c r="O53" s="141">
        <v>100</v>
      </c>
      <c r="P53" s="141">
        <v>100</v>
      </c>
      <c r="Q53" s="57"/>
    </row>
    <row r="54" spans="2:17" ht="14.15">
      <c r="B54" s="38" t="s">
        <v>260</v>
      </c>
      <c r="C54" s="136">
        <f>((C50+C51)*0.5)*C53*0.01</f>
        <v>0</v>
      </c>
      <c r="D54" s="136">
        <f t="shared" ref="D54:P54" si="6">((D50+D51)*0.5)*D53*0.01</f>
        <v>0</v>
      </c>
      <c r="E54" s="136">
        <f t="shared" si="6"/>
        <v>0</v>
      </c>
      <c r="F54" s="136">
        <f t="shared" si="6"/>
        <v>0</v>
      </c>
      <c r="G54" s="136">
        <f t="shared" si="6"/>
        <v>0</v>
      </c>
      <c r="H54" s="136">
        <f t="shared" si="6"/>
        <v>0</v>
      </c>
      <c r="I54" s="136">
        <f t="shared" si="6"/>
        <v>0</v>
      </c>
      <c r="J54" s="136">
        <f t="shared" si="6"/>
        <v>0</v>
      </c>
      <c r="K54" s="136">
        <f t="shared" si="6"/>
        <v>0</v>
      </c>
      <c r="L54" s="136">
        <f t="shared" si="6"/>
        <v>0</v>
      </c>
      <c r="M54" s="136">
        <f t="shared" si="6"/>
        <v>0</v>
      </c>
      <c r="N54" s="136">
        <f t="shared" si="6"/>
        <v>0</v>
      </c>
      <c r="O54" s="136">
        <f t="shared" si="6"/>
        <v>0</v>
      </c>
      <c r="P54" s="136">
        <f t="shared" si="6"/>
        <v>0</v>
      </c>
      <c r="Q54" s="10">
        <f>SUM(C54:P54)</f>
        <v>0</v>
      </c>
    </row>
  </sheetData>
  <sheetProtection sheet="1" objects="1" scenarios="1"/>
  <mergeCells count="1">
    <mergeCell ref="B1:P1"/>
  </mergeCells>
  <phoneticPr fontId="0" type="noConversion"/>
  <pageMargins left="0.5" right="0.5" top="0.5" bottom="0.5" header="0.5" footer="0.5"/>
  <pageSetup scale="70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14</vt:i4>
      </vt:variant>
    </vt:vector>
  </HeadingPairs>
  <TitlesOfParts>
    <vt:vector size="36" baseType="lpstr">
      <vt:lpstr>A. Land Inventory &amp; Use</vt:lpstr>
      <vt:lpstr>B. Monthly AUM Summary</vt:lpstr>
      <vt:lpstr>C. Cattle AUM by Category</vt:lpstr>
      <vt:lpstr>D. Monthly LeaseCostsUsingAUM</vt:lpstr>
      <vt:lpstr>E. Lessee Maintenance Expenses</vt:lpstr>
      <vt:lpstr>F. Lessee Cost Summary</vt:lpstr>
      <vt:lpstr>Jan</vt:lpstr>
      <vt:lpstr>Feb.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Short&amp;Long</vt:lpstr>
      <vt:lpstr>Summary</vt:lpstr>
      <vt:lpstr>Graph of Monthly Inventory</vt:lpstr>
      <vt:lpstr>BlankCattleInventoryWorksheet</vt:lpstr>
      <vt:lpstr>'A. Land Inventory &amp; Use'!Print_Area</vt:lpstr>
      <vt:lpstr>'B. Monthly AUM Summary'!Print_Area</vt:lpstr>
      <vt:lpstr>BlankCattleInventoryWorksheet!Print_Area</vt:lpstr>
      <vt:lpstr>'C. Cattle AUM by Category'!Print_Area</vt:lpstr>
      <vt:lpstr>'D. Monthly LeaseCostsUsingAUM'!Print_Area</vt:lpstr>
      <vt:lpstr>'E. Lessee Maintenance Expenses'!Print_Area</vt:lpstr>
      <vt:lpstr>'F. Lessee Cost Summary'!Print_Area</vt:lpstr>
      <vt:lpstr>Feb.!Print_Area</vt:lpstr>
      <vt:lpstr>'Graph of Monthly Inventory'!Print_Area</vt:lpstr>
      <vt:lpstr>Jan!Print_Area</vt:lpstr>
      <vt:lpstr>July!Print_Area</vt:lpstr>
      <vt:lpstr>March!Print_Area</vt:lpstr>
      <vt:lpstr>'Short&amp;Long'!Print_Area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2018-07-26T10:57:07Z</cp:lastPrinted>
  <dcterms:created xsi:type="dcterms:W3CDTF">2000-04-16T23:11:18Z</dcterms:created>
  <dcterms:modified xsi:type="dcterms:W3CDTF">2018-07-26T10:58:08Z</dcterms:modified>
</cp:coreProperties>
</file>