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gra\Documents\2018 H. Cow-Calf Grazing Lease Evaluation and Production Records\3. Acre Based Lease Record Measuring Production&amp;Income\"/>
    </mc:Choice>
  </mc:AlternateContent>
  <xr:revisionPtr revIDLastSave="0" documentId="10_ncr:8100000_{AAB94558-ECB5-42D2-B2DF-0648ED7A0E0A}" xr6:coauthVersionLast="34" xr6:coauthVersionMax="34" xr10:uidLastSave="{00000000-0000-0000-0000-000000000000}"/>
  <bookViews>
    <workbookView xWindow="0" yWindow="0" windowWidth="12326" windowHeight="2211" tabRatio="1000" xr2:uid="{DDF9B851-2834-46D1-AC73-DFC97D4BE9D8}"/>
  </bookViews>
  <sheets>
    <sheet name="1. Jan Lease " sheetId="1" r:id="rId1"/>
    <sheet name="2. Feb Lease " sheetId="3" r:id="rId2"/>
    <sheet name="3. March Lease" sheetId="4" r:id="rId3"/>
    <sheet name="4. April Lease" sheetId="5" r:id="rId4"/>
    <sheet name="5. May Lease" sheetId="6" r:id="rId5"/>
    <sheet name="6. June Lease" sheetId="9" r:id="rId6"/>
    <sheet name="7. July Lease" sheetId="10" r:id="rId7"/>
    <sheet name="8. August Lease" sheetId="11" r:id="rId8"/>
    <sheet name=" 9.September Lease" sheetId="12" r:id="rId9"/>
    <sheet name="10. October Lease" sheetId="13" r:id="rId10"/>
    <sheet name="11. November Lease" sheetId="14" r:id="rId11"/>
    <sheet name="12. December Lease" sheetId="15" r:id="rId12"/>
    <sheet name="A. AUM Summary" sheetId="2" r:id="rId13"/>
    <sheet name="B. Monthly Income &amp; AUM Summary" sheetId="7" r:id="rId14"/>
    <sheet name="C. Cattle AUM By Category" sheetId="8" r:id="rId15"/>
    <sheet name="D.LesseeMaintenanceExpense Paid" sheetId="16" r:id="rId16"/>
    <sheet name="E. Lessor Net Income Calculator" sheetId="17" r:id="rId17"/>
  </sheets>
  <definedNames>
    <definedName name="_xlnm.Print_Area" localSheetId="8">' 9.September Lease'!$B$1:$H$32</definedName>
    <definedName name="_xlnm.Print_Area" localSheetId="0">'1. Jan Lease '!$B$1:$H$32</definedName>
    <definedName name="_xlnm.Print_Area" localSheetId="9">'10. October Lease'!$B$1:$H$32</definedName>
    <definedName name="_xlnm.Print_Area" localSheetId="10">'11. November Lease'!$B$1:$H$32</definedName>
    <definedName name="_xlnm.Print_Area" localSheetId="11">'12. December Lease'!$B$1:$H$32</definedName>
    <definedName name="_xlnm.Print_Area" localSheetId="1">'2. Feb Lease '!$B$1:$I$32</definedName>
    <definedName name="_xlnm.Print_Area" localSheetId="2">'3. March Lease'!$B$1:$H$32</definedName>
    <definedName name="_xlnm.Print_Area" localSheetId="3">'4. April Lease'!$B$1:$H$32</definedName>
    <definedName name="_xlnm.Print_Area" localSheetId="4">'5. May Lease'!$B$1:$H$32</definedName>
    <definedName name="_xlnm.Print_Area" localSheetId="6">'7. July Lease'!$B$1:$H$32</definedName>
    <definedName name="_xlnm.Print_Area" localSheetId="7">'8. August Lease'!$B$1:$H$32</definedName>
    <definedName name="_xlnm.Print_Area" localSheetId="12">'A. AUM Summary'!$C$1:$I$18</definedName>
    <definedName name="_xlnm.Print_Area" localSheetId="13">'B. Monthly Income &amp; AUM Summary'!$B$1:$K$45</definedName>
    <definedName name="_xlnm.Print_Area" localSheetId="14">'C. Cattle AUM By Category'!$B$1:$H$25</definedName>
    <definedName name="_xlnm.Print_Area" localSheetId="15">'D.LesseeMaintenanceExpense Paid'!$B$2:$G$21</definedName>
    <definedName name="_xlnm.Print_Area" localSheetId="16">'E. Lessor Net Income Calculator'!$B$1:$G$55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3" l="1"/>
  <c r="F3" i="17" l="1"/>
  <c r="D5" i="17"/>
  <c r="D7" i="17" s="1"/>
  <c r="D49" i="17"/>
  <c r="C13" i="16" l="1"/>
  <c r="C12" i="16"/>
  <c r="C11" i="16"/>
  <c r="C10" i="16"/>
  <c r="C9" i="16"/>
  <c r="C8" i="16"/>
  <c r="C7" i="16"/>
  <c r="C14" i="16"/>
  <c r="C15" i="16"/>
  <c r="C16" i="16"/>
  <c r="C6" i="16"/>
  <c r="C5" i="16"/>
  <c r="C18" i="16" l="1"/>
  <c r="F23" i="17" s="1"/>
  <c r="F49" i="17" s="1"/>
  <c r="C3" i="15"/>
  <c r="C3" i="14"/>
  <c r="C3" i="13"/>
  <c r="C3" i="12"/>
  <c r="C3" i="11"/>
  <c r="C3" i="10"/>
  <c r="C3" i="9"/>
  <c r="C3" i="6"/>
  <c r="C3" i="5"/>
  <c r="C3" i="4"/>
  <c r="C3" i="2"/>
  <c r="E3" i="3"/>
  <c r="I3" i="2"/>
  <c r="C3" i="7"/>
  <c r="B3" i="8"/>
  <c r="G13" i="2" l="1"/>
  <c r="B19" i="8" l="1"/>
  <c r="B18" i="8"/>
  <c r="B17" i="8"/>
  <c r="B16" i="8"/>
  <c r="B15" i="8"/>
  <c r="B14" i="8"/>
  <c r="B13" i="8"/>
  <c r="B12" i="8"/>
  <c r="E31" i="15"/>
  <c r="E30" i="15"/>
  <c r="E29" i="15"/>
  <c r="E28" i="15"/>
  <c r="E27" i="15"/>
  <c r="E26" i="15"/>
  <c r="E25" i="15"/>
  <c r="E24" i="15"/>
  <c r="E31" i="14"/>
  <c r="E30" i="14"/>
  <c r="E29" i="14"/>
  <c r="E28" i="14"/>
  <c r="E27" i="14"/>
  <c r="E26" i="14"/>
  <c r="E25" i="14"/>
  <c r="E24" i="14"/>
  <c r="E31" i="13"/>
  <c r="E30" i="13"/>
  <c r="E29" i="13"/>
  <c r="E28" i="13"/>
  <c r="E27" i="13"/>
  <c r="E26" i="13"/>
  <c r="E25" i="13"/>
  <c r="E24" i="13"/>
  <c r="E31" i="12"/>
  <c r="E30" i="12"/>
  <c r="E29" i="12"/>
  <c r="E28" i="12"/>
  <c r="E27" i="12"/>
  <c r="E26" i="12"/>
  <c r="E25" i="12"/>
  <c r="E24" i="12"/>
  <c r="E31" i="11"/>
  <c r="E30" i="11"/>
  <c r="E29" i="11"/>
  <c r="E28" i="11"/>
  <c r="E27" i="11"/>
  <c r="E26" i="11"/>
  <c r="E25" i="11"/>
  <c r="E24" i="11"/>
  <c r="E31" i="10"/>
  <c r="E30" i="10"/>
  <c r="E29" i="10"/>
  <c r="E28" i="10"/>
  <c r="E27" i="10"/>
  <c r="E26" i="10"/>
  <c r="E25" i="10"/>
  <c r="E24" i="10"/>
  <c r="E31" i="9"/>
  <c r="E30" i="9"/>
  <c r="E29" i="9"/>
  <c r="E28" i="9"/>
  <c r="E27" i="9"/>
  <c r="E26" i="9"/>
  <c r="E25" i="9"/>
  <c r="E24" i="9"/>
  <c r="E31" i="6"/>
  <c r="E30" i="6"/>
  <c r="E29" i="6"/>
  <c r="E28" i="6"/>
  <c r="E27" i="6"/>
  <c r="E26" i="6"/>
  <c r="E25" i="6"/>
  <c r="E24" i="6"/>
  <c r="E31" i="5"/>
  <c r="E30" i="5"/>
  <c r="E29" i="5"/>
  <c r="E28" i="5"/>
  <c r="E27" i="5"/>
  <c r="E26" i="5"/>
  <c r="E25" i="5"/>
  <c r="E24" i="5"/>
  <c r="E31" i="4"/>
  <c r="E30" i="4"/>
  <c r="E29" i="4"/>
  <c r="E28" i="4"/>
  <c r="E27" i="4"/>
  <c r="E26" i="4"/>
  <c r="E25" i="4"/>
  <c r="E24" i="4"/>
  <c r="F31" i="3"/>
  <c r="F30" i="3"/>
  <c r="F29" i="3"/>
  <c r="F28" i="3"/>
  <c r="F27" i="3"/>
  <c r="F26" i="3"/>
  <c r="F25" i="3"/>
  <c r="F24" i="3"/>
  <c r="G31" i="1"/>
  <c r="G30" i="1"/>
  <c r="G29" i="1"/>
  <c r="G28" i="1"/>
  <c r="G27" i="1"/>
  <c r="G26" i="1"/>
  <c r="G25" i="1"/>
  <c r="G24" i="1"/>
  <c r="E31" i="1"/>
  <c r="E30" i="1"/>
  <c r="E29" i="1"/>
  <c r="E28" i="1"/>
  <c r="E27" i="1"/>
  <c r="E26" i="1"/>
  <c r="E25" i="1"/>
  <c r="E24" i="1"/>
  <c r="C6" i="3" l="1"/>
  <c r="F6" i="1"/>
  <c r="G6" i="1" s="1"/>
  <c r="C9" i="2" l="1"/>
  <c r="B11" i="8" s="1"/>
  <c r="C9" i="15" l="1"/>
  <c r="C9" i="14"/>
  <c r="C9" i="13"/>
  <c r="C9" i="12"/>
  <c r="C9" i="11"/>
  <c r="C9" i="10"/>
  <c r="C9" i="9"/>
  <c r="C9" i="6"/>
  <c r="C9" i="5"/>
  <c r="C9" i="4"/>
  <c r="C9" i="3"/>
  <c r="B20" i="15"/>
  <c r="B20" i="14"/>
  <c r="B20" i="13"/>
  <c r="B20" i="12"/>
  <c r="B20" i="11"/>
  <c r="B20" i="10"/>
  <c r="B20" i="9"/>
  <c r="B20" i="6"/>
  <c r="B20" i="5"/>
  <c r="B20" i="4"/>
  <c r="B20" i="3"/>
  <c r="E32" i="15" l="1"/>
  <c r="E32" i="14"/>
  <c r="E32" i="13"/>
  <c r="E32" i="12"/>
  <c r="E32" i="11"/>
  <c r="E32" i="10"/>
  <c r="E32" i="9"/>
  <c r="E32" i="6"/>
  <c r="E32" i="5"/>
  <c r="E32" i="4"/>
  <c r="F32" i="3"/>
  <c r="D7" i="8" l="1"/>
  <c r="G5" i="7" s="1"/>
  <c r="E18" i="8"/>
  <c r="H3" i="7"/>
  <c r="H3" i="8" s="1"/>
  <c r="G3" i="8"/>
  <c r="E19" i="8"/>
  <c r="E16" i="8"/>
  <c r="E15" i="8"/>
  <c r="H16" i="15"/>
  <c r="H31" i="15" s="1"/>
  <c r="H15" i="15"/>
  <c r="H30" i="15" s="1"/>
  <c r="H14" i="15"/>
  <c r="H29" i="15" s="1"/>
  <c r="H13" i="15"/>
  <c r="H28" i="15" s="1"/>
  <c r="H10" i="15"/>
  <c r="H25" i="15" s="1"/>
  <c r="H16" i="14"/>
  <c r="H31" i="14" s="1"/>
  <c r="H15" i="14"/>
  <c r="H30" i="14" s="1"/>
  <c r="H14" i="14"/>
  <c r="H29" i="14" s="1"/>
  <c r="H13" i="14"/>
  <c r="H28" i="14" s="1"/>
  <c r="H10" i="14"/>
  <c r="H25" i="14" s="1"/>
  <c r="H16" i="13"/>
  <c r="H31" i="13" s="1"/>
  <c r="H13" i="13"/>
  <c r="H28" i="13" s="1"/>
  <c r="H10" i="13"/>
  <c r="H25" i="13" s="1"/>
  <c r="H16" i="12"/>
  <c r="H31" i="12" s="1"/>
  <c r="H15" i="12"/>
  <c r="H30" i="12" s="1"/>
  <c r="H14" i="12"/>
  <c r="H29" i="12" s="1"/>
  <c r="H12" i="12"/>
  <c r="H27" i="12" s="1"/>
  <c r="H11" i="12"/>
  <c r="H26" i="12" s="1"/>
  <c r="H16" i="11"/>
  <c r="H31" i="11" s="1"/>
  <c r="H15" i="11"/>
  <c r="H30" i="11" s="1"/>
  <c r="H14" i="11"/>
  <c r="H29" i="11" s="1"/>
  <c r="H12" i="11"/>
  <c r="H27" i="11" s="1"/>
  <c r="H11" i="11"/>
  <c r="H26" i="11" s="1"/>
  <c r="H16" i="10"/>
  <c r="H31" i="10" s="1"/>
  <c r="H15" i="10"/>
  <c r="H30" i="10" s="1"/>
  <c r="H14" i="10"/>
  <c r="H29" i="10" s="1"/>
  <c r="H12" i="10"/>
  <c r="H27" i="10" s="1"/>
  <c r="H11" i="10"/>
  <c r="H26" i="10" s="1"/>
  <c r="H16" i="9"/>
  <c r="H31" i="9" s="1"/>
  <c r="H15" i="9"/>
  <c r="H30" i="9" s="1"/>
  <c r="H14" i="9"/>
  <c r="H29" i="9" s="1"/>
  <c r="H12" i="9"/>
  <c r="H27" i="9" s="1"/>
  <c r="H11" i="9"/>
  <c r="H26" i="9" s="1"/>
  <c r="H16" i="6"/>
  <c r="H31" i="6" s="1"/>
  <c r="H15" i="6"/>
  <c r="H30" i="6" s="1"/>
  <c r="H14" i="6"/>
  <c r="H29" i="6" s="1"/>
  <c r="H12" i="6"/>
  <c r="H27" i="6" s="1"/>
  <c r="H11" i="6"/>
  <c r="H26" i="6" s="1"/>
  <c r="H16" i="5"/>
  <c r="H31" i="5" s="1"/>
  <c r="H15" i="5"/>
  <c r="H30" i="5" s="1"/>
  <c r="H14" i="5"/>
  <c r="H29" i="5" s="1"/>
  <c r="H12" i="5"/>
  <c r="H27" i="5" s="1"/>
  <c r="H11" i="5"/>
  <c r="H26" i="5" s="1"/>
  <c r="H16" i="4"/>
  <c r="H31" i="4" s="1"/>
  <c r="H15" i="4"/>
  <c r="H30" i="4" s="1"/>
  <c r="H12" i="4"/>
  <c r="H27" i="4" s="1"/>
  <c r="H11" i="4"/>
  <c r="H26" i="4" s="1"/>
  <c r="I16" i="3"/>
  <c r="I31" i="3" s="1"/>
  <c r="I15" i="3"/>
  <c r="I30" i="3" s="1"/>
  <c r="H16" i="1"/>
  <c r="H31" i="1" s="1"/>
  <c r="H15" i="1"/>
  <c r="H30" i="1" s="1"/>
  <c r="H14" i="1"/>
  <c r="H29" i="1" s="1"/>
  <c r="H13" i="1"/>
  <c r="H28" i="1" s="1"/>
  <c r="H12" i="1"/>
  <c r="H27" i="1" s="1"/>
  <c r="H11" i="1"/>
  <c r="H26" i="1" s="1"/>
  <c r="H10" i="1"/>
  <c r="H25" i="1" s="1"/>
  <c r="H9" i="1"/>
  <c r="H24" i="1" s="1"/>
  <c r="E12" i="8" l="1"/>
  <c r="E13" i="8"/>
  <c r="E14" i="8"/>
  <c r="H19" i="8"/>
  <c r="E32" i="1"/>
  <c r="E17" i="8"/>
  <c r="E21" i="8" l="1"/>
  <c r="G19" i="8"/>
  <c r="D19" i="8" s="1"/>
  <c r="E17" i="15"/>
  <c r="E21" i="15" s="1"/>
  <c r="G16" i="15"/>
  <c r="G31" i="15" s="1"/>
  <c r="F16" i="15"/>
  <c r="G15" i="15"/>
  <c r="G30" i="15" s="1"/>
  <c r="F15" i="15"/>
  <c r="G14" i="15"/>
  <c r="G29" i="15" s="1"/>
  <c r="F14" i="15"/>
  <c r="G13" i="15"/>
  <c r="G28" i="15" s="1"/>
  <c r="F13" i="15"/>
  <c r="G12" i="15"/>
  <c r="G27" i="15" s="1"/>
  <c r="F12" i="15"/>
  <c r="H12" i="15" s="1"/>
  <c r="H27" i="15" s="1"/>
  <c r="G11" i="15"/>
  <c r="G26" i="15" s="1"/>
  <c r="F11" i="15"/>
  <c r="H11" i="15" s="1"/>
  <c r="H26" i="15" s="1"/>
  <c r="G10" i="15"/>
  <c r="G25" i="15" s="1"/>
  <c r="F10" i="15"/>
  <c r="G9" i="15"/>
  <c r="G24" i="15" s="1"/>
  <c r="F9" i="15"/>
  <c r="H9" i="15" s="1"/>
  <c r="E6" i="15"/>
  <c r="E4" i="15"/>
  <c r="E17" i="14"/>
  <c r="E21" i="14" s="1"/>
  <c r="G16" i="14"/>
  <c r="G31" i="14" s="1"/>
  <c r="F16" i="14"/>
  <c r="G15" i="14"/>
  <c r="G30" i="14" s="1"/>
  <c r="F15" i="14"/>
  <c r="G14" i="14"/>
  <c r="G29" i="14" s="1"/>
  <c r="F14" i="14"/>
  <c r="G13" i="14"/>
  <c r="G28" i="14" s="1"/>
  <c r="F13" i="14"/>
  <c r="G12" i="14"/>
  <c r="G27" i="14" s="1"/>
  <c r="F12" i="14"/>
  <c r="H12" i="14" s="1"/>
  <c r="H27" i="14" s="1"/>
  <c r="G11" i="14"/>
  <c r="G26" i="14" s="1"/>
  <c r="F11" i="14"/>
  <c r="H11" i="14" s="1"/>
  <c r="H26" i="14" s="1"/>
  <c r="G10" i="14"/>
  <c r="G25" i="14" s="1"/>
  <c r="F10" i="14"/>
  <c r="G9" i="14"/>
  <c r="G24" i="14" s="1"/>
  <c r="F9" i="14"/>
  <c r="H9" i="14" s="1"/>
  <c r="E6" i="14"/>
  <c r="E4" i="14"/>
  <c r="E17" i="13"/>
  <c r="E21" i="13" s="1"/>
  <c r="G16" i="13"/>
  <c r="G31" i="13" s="1"/>
  <c r="F16" i="13"/>
  <c r="G15" i="13"/>
  <c r="G30" i="13" s="1"/>
  <c r="F15" i="13"/>
  <c r="H15" i="13" s="1"/>
  <c r="G14" i="13"/>
  <c r="G29" i="13" s="1"/>
  <c r="F14" i="13"/>
  <c r="H14" i="13" s="1"/>
  <c r="H29" i="13" s="1"/>
  <c r="G13" i="13"/>
  <c r="G28" i="13" s="1"/>
  <c r="F13" i="13"/>
  <c r="G12" i="13"/>
  <c r="G27" i="13" s="1"/>
  <c r="F12" i="13"/>
  <c r="H12" i="13" s="1"/>
  <c r="H27" i="13" s="1"/>
  <c r="G11" i="13"/>
  <c r="G26" i="13" s="1"/>
  <c r="F11" i="13"/>
  <c r="H11" i="13" s="1"/>
  <c r="H26" i="13" s="1"/>
  <c r="G10" i="13"/>
  <c r="G25" i="13" s="1"/>
  <c r="F10" i="13"/>
  <c r="G9" i="13"/>
  <c r="G24" i="13" s="1"/>
  <c r="F9" i="13"/>
  <c r="H9" i="13" s="1"/>
  <c r="H24" i="13" s="1"/>
  <c r="E6" i="13"/>
  <c r="E4" i="13"/>
  <c r="E17" i="12"/>
  <c r="E21" i="12" s="1"/>
  <c r="G16" i="12"/>
  <c r="G31" i="12" s="1"/>
  <c r="F16" i="12"/>
  <c r="G15" i="12"/>
  <c r="G30" i="12" s="1"/>
  <c r="F15" i="12"/>
  <c r="G14" i="12"/>
  <c r="G29" i="12" s="1"/>
  <c r="F14" i="12"/>
  <c r="G13" i="12"/>
  <c r="G28" i="12" s="1"/>
  <c r="F13" i="12"/>
  <c r="H13" i="12" s="1"/>
  <c r="H28" i="12" s="1"/>
  <c r="G12" i="12"/>
  <c r="G27" i="12" s="1"/>
  <c r="F12" i="12"/>
  <c r="G11" i="12"/>
  <c r="G26" i="12" s="1"/>
  <c r="F11" i="12"/>
  <c r="G10" i="12"/>
  <c r="G25" i="12" s="1"/>
  <c r="F10" i="12"/>
  <c r="H10" i="12" s="1"/>
  <c r="H25" i="12" s="1"/>
  <c r="G9" i="12"/>
  <c r="G24" i="12" s="1"/>
  <c r="F9" i="12"/>
  <c r="H9" i="12" s="1"/>
  <c r="E6" i="12"/>
  <c r="E4" i="12"/>
  <c r="E17" i="11"/>
  <c r="E21" i="11" s="1"/>
  <c r="G16" i="11"/>
  <c r="G31" i="11" s="1"/>
  <c r="F16" i="11"/>
  <c r="G15" i="11"/>
  <c r="G30" i="11" s="1"/>
  <c r="F15" i="11"/>
  <c r="G14" i="11"/>
  <c r="G29" i="11" s="1"/>
  <c r="F14" i="11"/>
  <c r="G13" i="11"/>
  <c r="G28" i="11" s="1"/>
  <c r="F13" i="11"/>
  <c r="H13" i="11" s="1"/>
  <c r="H28" i="11" s="1"/>
  <c r="G12" i="11"/>
  <c r="G27" i="11" s="1"/>
  <c r="F12" i="11"/>
  <c r="G11" i="11"/>
  <c r="G26" i="11" s="1"/>
  <c r="F11" i="11"/>
  <c r="G10" i="11"/>
  <c r="G25" i="11" s="1"/>
  <c r="F10" i="11"/>
  <c r="H10" i="11" s="1"/>
  <c r="H25" i="11" s="1"/>
  <c r="G9" i="11"/>
  <c r="G24" i="11" s="1"/>
  <c r="F9" i="11"/>
  <c r="H9" i="11" s="1"/>
  <c r="E6" i="11"/>
  <c r="E4" i="11"/>
  <c r="E17" i="10"/>
  <c r="E21" i="10" s="1"/>
  <c r="G16" i="10"/>
  <c r="G31" i="10" s="1"/>
  <c r="F16" i="10"/>
  <c r="G15" i="10"/>
  <c r="G30" i="10" s="1"/>
  <c r="F15" i="10"/>
  <c r="G14" i="10"/>
  <c r="G29" i="10" s="1"/>
  <c r="F14" i="10"/>
  <c r="G13" i="10"/>
  <c r="G28" i="10" s="1"/>
  <c r="F13" i="10"/>
  <c r="H13" i="10" s="1"/>
  <c r="H28" i="10" s="1"/>
  <c r="G12" i="10"/>
  <c r="G27" i="10" s="1"/>
  <c r="F12" i="10"/>
  <c r="G11" i="10"/>
  <c r="G26" i="10" s="1"/>
  <c r="F11" i="10"/>
  <c r="G10" i="10"/>
  <c r="G25" i="10" s="1"/>
  <c r="F10" i="10"/>
  <c r="H10" i="10" s="1"/>
  <c r="H25" i="10" s="1"/>
  <c r="G9" i="10"/>
  <c r="G24" i="10" s="1"/>
  <c r="F9" i="10"/>
  <c r="H9" i="10" s="1"/>
  <c r="E6" i="10"/>
  <c r="E4" i="10"/>
  <c r="E17" i="9"/>
  <c r="E21" i="9" s="1"/>
  <c r="G16" i="9"/>
  <c r="G31" i="9" s="1"/>
  <c r="F16" i="9"/>
  <c r="G15" i="9"/>
  <c r="G30" i="9" s="1"/>
  <c r="F15" i="9"/>
  <c r="G14" i="9"/>
  <c r="G29" i="9" s="1"/>
  <c r="F14" i="9"/>
  <c r="G13" i="9"/>
  <c r="G28" i="9" s="1"/>
  <c r="F13" i="9"/>
  <c r="H13" i="9" s="1"/>
  <c r="H28" i="9" s="1"/>
  <c r="G12" i="9"/>
  <c r="G27" i="9" s="1"/>
  <c r="F12" i="9"/>
  <c r="G11" i="9"/>
  <c r="G26" i="9" s="1"/>
  <c r="F11" i="9"/>
  <c r="G10" i="9"/>
  <c r="G25" i="9" s="1"/>
  <c r="F10" i="9"/>
  <c r="H10" i="9" s="1"/>
  <c r="H25" i="9" s="1"/>
  <c r="G9" i="9"/>
  <c r="G24" i="9" s="1"/>
  <c r="F9" i="9"/>
  <c r="H9" i="9" s="1"/>
  <c r="E6" i="9"/>
  <c r="E4" i="9"/>
  <c r="H24" i="11" l="1"/>
  <c r="H17" i="11"/>
  <c r="H21" i="11" s="1"/>
  <c r="H24" i="15"/>
  <c r="H17" i="15"/>
  <c r="H21" i="15" s="1"/>
  <c r="H24" i="9"/>
  <c r="H17" i="9"/>
  <c r="H21" i="9" s="1"/>
  <c r="H24" i="12"/>
  <c r="H17" i="12"/>
  <c r="H21" i="12" s="1"/>
  <c r="H24" i="10"/>
  <c r="H17" i="10"/>
  <c r="H21" i="10" s="1"/>
  <c r="H24" i="14"/>
  <c r="H17" i="14"/>
  <c r="H21" i="14" s="1"/>
  <c r="H30" i="13"/>
  <c r="H17" i="13"/>
  <c r="H21" i="13" s="1"/>
  <c r="E22" i="7"/>
  <c r="E21" i="7"/>
  <c r="E19" i="7"/>
  <c r="E18" i="7"/>
  <c r="E17" i="7"/>
  <c r="E20" i="7"/>
  <c r="E16" i="7"/>
  <c r="E17" i="6"/>
  <c r="E21" i="6" s="1"/>
  <c r="G16" i="6"/>
  <c r="G31" i="6" s="1"/>
  <c r="F16" i="6"/>
  <c r="G15" i="6"/>
  <c r="G30" i="6" s="1"/>
  <c r="F15" i="6"/>
  <c r="G14" i="6"/>
  <c r="G29" i="6" s="1"/>
  <c r="F14" i="6"/>
  <c r="G13" i="6"/>
  <c r="G28" i="6" s="1"/>
  <c r="F13" i="6"/>
  <c r="H13" i="6" s="1"/>
  <c r="H28" i="6" s="1"/>
  <c r="G12" i="6"/>
  <c r="G27" i="6" s="1"/>
  <c r="F12" i="6"/>
  <c r="G11" i="6"/>
  <c r="G26" i="6" s="1"/>
  <c r="F11" i="6"/>
  <c r="G10" i="6"/>
  <c r="G25" i="6" s="1"/>
  <c r="F10" i="6"/>
  <c r="H10" i="6" s="1"/>
  <c r="H25" i="6" s="1"/>
  <c r="G9" i="6"/>
  <c r="G24" i="6" s="1"/>
  <c r="F9" i="6"/>
  <c r="H9" i="6" s="1"/>
  <c r="E6" i="6"/>
  <c r="E4" i="6"/>
  <c r="E17" i="5"/>
  <c r="E21" i="5" s="1"/>
  <c r="G16" i="5"/>
  <c r="G31" i="5" s="1"/>
  <c r="F16" i="5"/>
  <c r="G15" i="5"/>
  <c r="G30" i="5" s="1"/>
  <c r="F15" i="5"/>
  <c r="G14" i="5"/>
  <c r="G29" i="5" s="1"/>
  <c r="F14" i="5"/>
  <c r="G13" i="5"/>
  <c r="G28" i="5" s="1"/>
  <c r="F13" i="5"/>
  <c r="H13" i="5" s="1"/>
  <c r="H28" i="5" s="1"/>
  <c r="G12" i="5"/>
  <c r="G27" i="5" s="1"/>
  <c r="F12" i="5"/>
  <c r="G11" i="5"/>
  <c r="G26" i="5" s="1"/>
  <c r="F11" i="5"/>
  <c r="G10" i="5"/>
  <c r="G25" i="5" s="1"/>
  <c r="F10" i="5"/>
  <c r="H10" i="5" s="1"/>
  <c r="H25" i="5" s="1"/>
  <c r="G9" i="5"/>
  <c r="G24" i="5" s="1"/>
  <c r="F9" i="5"/>
  <c r="H9" i="5" s="1"/>
  <c r="E6" i="5"/>
  <c r="E4" i="5"/>
  <c r="E17" i="4"/>
  <c r="E21" i="4" s="1"/>
  <c r="G16" i="4"/>
  <c r="G31" i="4" s="1"/>
  <c r="F16" i="4"/>
  <c r="G15" i="4"/>
  <c r="G30" i="4" s="1"/>
  <c r="F15" i="4"/>
  <c r="G14" i="4"/>
  <c r="G29" i="4" s="1"/>
  <c r="F14" i="4"/>
  <c r="G13" i="4"/>
  <c r="G28" i="4" s="1"/>
  <c r="F13" i="4"/>
  <c r="G12" i="4"/>
  <c r="G27" i="4" s="1"/>
  <c r="F12" i="4"/>
  <c r="G11" i="4"/>
  <c r="G26" i="4" s="1"/>
  <c r="F11" i="4"/>
  <c r="G10" i="4"/>
  <c r="G25" i="4" s="1"/>
  <c r="F10" i="4"/>
  <c r="G9" i="4"/>
  <c r="G24" i="4" s="1"/>
  <c r="F9" i="4"/>
  <c r="E6" i="4"/>
  <c r="E4" i="4"/>
  <c r="H16" i="3"/>
  <c r="H31" i="3" s="1"/>
  <c r="G16" i="3"/>
  <c r="H15" i="3"/>
  <c r="H30" i="3" s="1"/>
  <c r="G15" i="3"/>
  <c r="H14" i="3"/>
  <c r="H29" i="3" s="1"/>
  <c r="G14" i="3"/>
  <c r="I14" i="3" s="1"/>
  <c r="I29" i="3" s="1"/>
  <c r="H13" i="3"/>
  <c r="H28" i="3" s="1"/>
  <c r="G13" i="3"/>
  <c r="I13" i="3" s="1"/>
  <c r="I28" i="3" s="1"/>
  <c r="H12" i="3"/>
  <c r="H27" i="3" s="1"/>
  <c r="G12" i="3"/>
  <c r="I12" i="3" s="1"/>
  <c r="I27" i="3" s="1"/>
  <c r="G15" i="8" s="1"/>
  <c r="H15" i="8" s="1"/>
  <c r="H11" i="3"/>
  <c r="H26" i="3" s="1"/>
  <c r="G11" i="3"/>
  <c r="I11" i="3" s="1"/>
  <c r="I26" i="3" s="1"/>
  <c r="H10" i="3"/>
  <c r="H25" i="3" s="1"/>
  <c r="G10" i="3"/>
  <c r="H9" i="3"/>
  <c r="H24" i="3" s="1"/>
  <c r="G9" i="3"/>
  <c r="F6" i="3"/>
  <c r="E17" i="3" s="1"/>
  <c r="F4" i="3"/>
  <c r="F17" i="3"/>
  <c r="F21" i="3" s="1"/>
  <c r="B20" i="1"/>
  <c r="E17" i="1"/>
  <c r="E21" i="1" s="1"/>
  <c r="H24" i="6" l="1"/>
  <c r="H17" i="6"/>
  <c r="H21" i="6" s="1"/>
  <c r="H24" i="5"/>
  <c r="H17" i="5"/>
  <c r="H21" i="5" s="1"/>
  <c r="N22" i="7"/>
  <c r="C22" i="7"/>
  <c r="F22" i="7" s="1"/>
  <c r="N21" i="7"/>
  <c r="C21" i="7"/>
  <c r="F21" i="7" s="1"/>
  <c r="C20" i="7"/>
  <c r="F20" i="7" s="1"/>
  <c r="N20" i="7"/>
  <c r="N19" i="7"/>
  <c r="C19" i="7"/>
  <c r="F19" i="7" s="1"/>
  <c r="N18" i="7"/>
  <c r="C18" i="7"/>
  <c r="F18" i="7" s="1"/>
  <c r="N17" i="7"/>
  <c r="C17" i="7"/>
  <c r="F17" i="7" s="1"/>
  <c r="C16" i="7"/>
  <c r="F16" i="7" s="1"/>
  <c r="N16" i="7"/>
  <c r="I9" i="3"/>
  <c r="I24" i="3" s="1"/>
  <c r="I10" i="3"/>
  <c r="I25" i="3" s="1"/>
  <c r="H10" i="4"/>
  <c r="H25" i="4" s="1"/>
  <c r="H9" i="4"/>
  <c r="H24" i="4" s="1"/>
  <c r="H13" i="4"/>
  <c r="H28" i="4" s="1"/>
  <c r="G18" i="8"/>
  <c r="E15" i="7"/>
  <c r="E14" i="7"/>
  <c r="E13" i="7"/>
  <c r="E12" i="7"/>
  <c r="H14" i="4"/>
  <c r="H29" i="4" s="1"/>
  <c r="D9" i="2"/>
  <c r="D13" i="2" s="1"/>
  <c r="H17" i="1"/>
  <c r="H6" i="1" s="1"/>
  <c r="H21" i="1" l="1"/>
  <c r="I17" i="3"/>
  <c r="I21" i="3" s="1"/>
  <c r="N15" i="7"/>
  <c r="C15" i="7"/>
  <c r="F15" i="7" s="1"/>
  <c r="N14" i="7"/>
  <c r="C14" i="7"/>
  <c r="F14" i="7" s="1"/>
  <c r="N13" i="7"/>
  <c r="N12" i="7"/>
  <c r="H18" i="8"/>
  <c r="E11" i="7"/>
  <c r="H17" i="4"/>
  <c r="E9" i="2" l="1"/>
  <c r="H21" i="4"/>
  <c r="N11" i="7"/>
  <c r="N23" i="7" s="1"/>
  <c r="E24" i="7"/>
  <c r="H32" i="15"/>
  <c r="H32" i="9"/>
  <c r="G14" i="8"/>
  <c r="H5" i="2" l="1"/>
  <c r="H7" i="7"/>
  <c r="C12" i="7"/>
  <c r="F12" i="7" s="1"/>
  <c r="C13" i="7"/>
  <c r="F13" i="7" s="1"/>
  <c r="C11" i="7"/>
  <c r="F11" i="7" s="1"/>
  <c r="E7" i="8"/>
  <c r="G7" i="8" s="1"/>
  <c r="E26" i="7"/>
  <c r="H14" i="8"/>
  <c r="H32" i="14"/>
  <c r="H32" i="10"/>
  <c r="H32" i="6"/>
  <c r="H32" i="5"/>
  <c r="H32" i="4"/>
  <c r="H32" i="11"/>
  <c r="G16" i="7"/>
  <c r="H16" i="7" l="1"/>
  <c r="K16" i="7"/>
  <c r="R25" i="7" s="1"/>
  <c r="E27" i="7"/>
  <c r="G22" i="7"/>
  <c r="K22" i="7" s="1"/>
  <c r="X25" i="7" s="1"/>
  <c r="I16" i="7"/>
  <c r="I32" i="3"/>
  <c r="G21" i="7"/>
  <c r="H32" i="13"/>
  <c r="H32" i="12"/>
  <c r="G14" i="7"/>
  <c r="G16" i="8"/>
  <c r="G12" i="8"/>
  <c r="G17" i="7"/>
  <c r="K17" i="7" s="1"/>
  <c r="S25" i="7" s="1"/>
  <c r="G20" i="7"/>
  <c r="H21" i="7" l="1"/>
  <c r="K21" i="7"/>
  <c r="W25" i="7" s="1"/>
  <c r="H14" i="7"/>
  <c r="K14" i="7"/>
  <c r="P25" i="7" s="1"/>
  <c r="H20" i="7"/>
  <c r="K20" i="7"/>
  <c r="V25" i="7" s="1"/>
  <c r="I17" i="7"/>
  <c r="H17" i="7"/>
  <c r="I22" i="7"/>
  <c r="H22" i="7"/>
  <c r="H16" i="8"/>
  <c r="I14" i="7"/>
  <c r="I21" i="7"/>
  <c r="I20" i="7"/>
  <c r="G15" i="7"/>
  <c r="G13" i="7"/>
  <c r="G12" i="7"/>
  <c r="G17" i="8"/>
  <c r="H12" i="8"/>
  <c r="H32" i="1"/>
  <c r="G13" i="8"/>
  <c r="G19" i="7"/>
  <c r="H15" i="7" l="1"/>
  <c r="K15" i="7"/>
  <c r="Q25" i="7" s="1"/>
  <c r="H19" i="7"/>
  <c r="K19" i="7"/>
  <c r="U25" i="7" s="1"/>
  <c r="H13" i="7"/>
  <c r="K13" i="7"/>
  <c r="O25" i="7" s="1"/>
  <c r="H12" i="7"/>
  <c r="K12" i="7"/>
  <c r="N25" i="7" s="1"/>
  <c r="H17" i="8"/>
  <c r="I15" i="7"/>
  <c r="I13" i="7"/>
  <c r="I19" i="7"/>
  <c r="I12" i="7"/>
  <c r="G11" i="7"/>
  <c r="C24" i="7"/>
  <c r="G18" i="7"/>
  <c r="K18" i="7" s="1"/>
  <c r="T25" i="7" s="1"/>
  <c r="H13" i="8"/>
  <c r="G21" i="8"/>
  <c r="F5" i="17" l="1"/>
  <c r="D18" i="8"/>
  <c r="I5" i="7"/>
  <c r="D10" i="17"/>
  <c r="D13" i="17" s="1"/>
  <c r="D50" i="17" s="1"/>
  <c r="F6" i="17"/>
  <c r="F7" i="17" s="1"/>
  <c r="D14" i="8"/>
  <c r="D15" i="8"/>
  <c r="D13" i="8"/>
  <c r="H7" i="8"/>
  <c r="H8" i="8" s="1"/>
  <c r="H11" i="7"/>
  <c r="G24" i="7"/>
  <c r="G27" i="7" s="1"/>
  <c r="K11" i="7"/>
  <c r="H18" i="7"/>
  <c r="F24" i="7"/>
  <c r="D16" i="8"/>
  <c r="D12" i="8"/>
  <c r="D17" i="8"/>
  <c r="I11" i="7"/>
  <c r="H21" i="8"/>
  <c r="I18" i="7"/>
  <c r="C27" i="7"/>
  <c r="D53" i="17" l="1"/>
  <c r="D52" i="17"/>
  <c r="M25" i="7"/>
  <c r="K24" i="7"/>
  <c r="I24" i="7" s="1"/>
  <c r="F27" i="7"/>
  <c r="I27" i="7"/>
  <c r="E13" i="2" l="1"/>
  <c r="H13" i="2" s="1"/>
  <c r="I13" i="2" s="1"/>
  <c r="K27" i="7"/>
  <c r="H24" i="7"/>
</calcChain>
</file>

<file path=xl/sharedStrings.xml><?xml version="1.0" encoding="utf-8"?>
<sst xmlns="http://schemas.openxmlformats.org/spreadsheetml/2006/main" count="471" uniqueCount="155">
  <si>
    <t xml:space="preserve">AU </t>
  </si>
  <si>
    <t xml:space="preserve">Cattle </t>
  </si>
  <si>
    <t>Category</t>
  </si>
  <si>
    <t>Bulls</t>
  </si>
  <si>
    <t>Cow-Calf Pairs</t>
  </si>
  <si>
    <t>Heifers-Pregnant</t>
  </si>
  <si>
    <t>Heifers - Open</t>
  </si>
  <si>
    <t>Other</t>
  </si>
  <si>
    <t>Head</t>
  </si>
  <si>
    <t>Total</t>
  </si>
  <si>
    <t>Fiscal Years</t>
  </si>
  <si>
    <t xml:space="preserve">Lease Rate </t>
  </si>
  <si>
    <t>Per AUM</t>
  </si>
  <si>
    <t>Per Head</t>
  </si>
  <si>
    <t>AUM</t>
  </si>
  <si>
    <t>Total For Months</t>
  </si>
  <si>
    <t>____________________________________</t>
  </si>
  <si>
    <t>Total Hd.</t>
  </si>
  <si>
    <t>Total AUM</t>
  </si>
  <si>
    <t>$/AUM</t>
  </si>
  <si>
    <t>$/Head</t>
  </si>
  <si>
    <t>Grazing Lease Monthly Summary by Pasture - AUM and Revenue</t>
  </si>
  <si>
    <t>February</t>
  </si>
  <si>
    <t>March</t>
  </si>
  <si>
    <t>May</t>
  </si>
  <si>
    <t>April</t>
  </si>
  <si>
    <t>January</t>
  </si>
  <si>
    <t xml:space="preserve">April 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</si>
  <si>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</si>
  <si>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</si>
  <si>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</si>
  <si>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</si>
  <si>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</si>
  <si>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</si>
  <si>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</si>
  <si>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Pasture</t>
  </si>
  <si>
    <t xml:space="preserve">Total </t>
  </si>
  <si>
    <t xml:space="preserve"> AUM</t>
  </si>
  <si>
    <t>Decenber</t>
  </si>
  <si>
    <t>June</t>
  </si>
  <si>
    <t>Acres</t>
  </si>
  <si>
    <t>AU</t>
  </si>
  <si>
    <t>Acres/AU</t>
  </si>
  <si>
    <t>Monthly Ave.</t>
  </si>
  <si>
    <t xml:space="preserve">    AUM</t>
  </si>
  <si>
    <t>Total Head</t>
  </si>
  <si>
    <t xml:space="preserve">    Annual</t>
  </si>
  <si>
    <t>Per Month</t>
  </si>
  <si>
    <t>Months Included</t>
  </si>
  <si>
    <t xml:space="preserve">Percent </t>
  </si>
  <si>
    <t>Lessee</t>
  </si>
  <si>
    <t xml:space="preserve">            Total</t>
  </si>
  <si>
    <t>Jan.</t>
  </si>
  <si>
    <t>Feb.</t>
  </si>
  <si>
    <t>Aug.</t>
  </si>
  <si>
    <t>Sept.</t>
  </si>
  <si>
    <t>Oct.</t>
  </si>
  <si>
    <t>Nov.</t>
  </si>
  <si>
    <t>Dec.</t>
  </si>
  <si>
    <t>Monthly Lease</t>
  </si>
  <si>
    <t>of AUM</t>
  </si>
  <si>
    <t>Months</t>
  </si>
  <si>
    <t xml:space="preserve">  Monthly  Lease </t>
  </si>
  <si>
    <t>Notes</t>
  </si>
  <si>
    <t>YTD</t>
  </si>
  <si>
    <t>Lease Paid</t>
  </si>
  <si>
    <t>Total Year to Date</t>
  </si>
  <si>
    <t>Total Ranch</t>
  </si>
  <si>
    <t xml:space="preserve">       Total</t>
  </si>
  <si>
    <t>Included</t>
  </si>
  <si>
    <t>Months With Cattle</t>
  </si>
  <si>
    <t xml:space="preserve">  Leased</t>
  </si>
  <si>
    <t xml:space="preserve">             Leased Acres</t>
  </si>
  <si>
    <t xml:space="preserve">          YTD</t>
  </si>
  <si>
    <t xml:space="preserve"> Total YTD</t>
  </si>
  <si>
    <t xml:space="preserve">                       Monthly  Lease &amp; Year to Date</t>
  </si>
  <si>
    <t xml:space="preserve">                        Months Included</t>
  </si>
  <si>
    <t>% From</t>
  </si>
  <si>
    <t>Grazing</t>
  </si>
  <si>
    <t>*Based on AUM in pasture but not grazing AUMs as some months cattle are fed hay or other feed.</t>
  </si>
  <si>
    <t xml:space="preserve"> AUM*</t>
  </si>
  <si>
    <t>__________________________</t>
  </si>
  <si>
    <t>Grazing Lease Summary of Leased AUM  Pasture Production of AUMs</t>
  </si>
  <si>
    <t>Blank</t>
  </si>
  <si>
    <t>Ranch</t>
  </si>
  <si>
    <t>Fiscal Year</t>
  </si>
  <si>
    <t>Cows-Open or Bred</t>
  </si>
  <si>
    <t>Grazing AUM see sheet B</t>
  </si>
  <si>
    <t xml:space="preserve">      Total</t>
  </si>
  <si>
    <t>Leese Expense</t>
  </si>
  <si>
    <t xml:space="preserve">*Actual description of expense is reported in the monthly data sheet. </t>
  </si>
  <si>
    <t>Land Owner Comments</t>
  </si>
  <si>
    <t>Total For Month</t>
  </si>
  <si>
    <t xml:space="preserve">Maintenance </t>
  </si>
  <si>
    <t>Acre Grazing Lease Monthly Summary and Annual - AUM and Revenue</t>
  </si>
  <si>
    <t>Grazing Lease Monthly Summary Income and Production of AUMs</t>
  </si>
  <si>
    <t>Income</t>
  </si>
  <si>
    <t xml:space="preserve">    Income</t>
  </si>
  <si>
    <t xml:space="preserve"> Income</t>
  </si>
  <si>
    <t>*Based on AUM in pasture but not grazing AUMs as some months feed hay - see sheet B.</t>
  </si>
  <si>
    <t>Lessor Net Income Calculation With Lessor and Lessee Expenses</t>
  </si>
  <si>
    <t xml:space="preserve">                          Report Date</t>
  </si>
  <si>
    <t xml:space="preserve">  Production</t>
  </si>
  <si>
    <t xml:space="preserve">Total Acres Grazed </t>
  </si>
  <si>
    <t>Grazing AUM</t>
  </si>
  <si>
    <t xml:space="preserve">Total Hay Acres </t>
  </si>
  <si>
    <t>Grazing AU</t>
  </si>
  <si>
    <t>Total Acres Leased</t>
  </si>
  <si>
    <t>Acres per AU</t>
  </si>
  <si>
    <t>Lease Income</t>
  </si>
  <si>
    <t>Comments</t>
  </si>
  <si>
    <t xml:space="preserve">   Lease Payments Based on AUM </t>
  </si>
  <si>
    <t xml:space="preserve">   Land Lease Based of Acres</t>
  </si>
  <si>
    <t xml:space="preserve">   Other Income</t>
  </si>
  <si>
    <t>Total Income</t>
  </si>
  <si>
    <t>Expenses*</t>
  </si>
  <si>
    <t xml:space="preserve">  Repair and Maintenance</t>
  </si>
  <si>
    <t xml:space="preserve">      Lessor</t>
  </si>
  <si>
    <t xml:space="preserve">     Lessee</t>
  </si>
  <si>
    <t xml:space="preserve">Fences, Gates &amp; Water Gaps </t>
  </si>
  <si>
    <t xml:space="preserve">Working Facilities - Corrals </t>
  </si>
  <si>
    <t>Working Equipment - Chute, etc.</t>
  </si>
  <si>
    <t>Buildings - Barns, House, etc.</t>
  </si>
  <si>
    <t>Water System</t>
  </si>
  <si>
    <t>Roads</t>
  </si>
  <si>
    <t>Ownership Costs</t>
  </si>
  <si>
    <t xml:space="preserve">Depreciation of Improvements </t>
  </si>
  <si>
    <t>Property Tax</t>
  </si>
  <si>
    <t>Property Damages</t>
  </si>
  <si>
    <t>Insurance</t>
  </si>
  <si>
    <t>Liability</t>
  </si>
  <si>
    <t>Pasture Brush and Weed Control</t>
  </si>
  <si>
    <t>Chemical</t>
  </si>
  <si>
    <t>Contract Services</t>
  </si>
  <si>
    <t>Improved Pasture or Hay Land</t>
  </si>
  <si>
    <t>Chemical Weed Control</t>
  </si>
  <si>
    <t>Fertilizer</t>
  </si>
  <si>
    <t xml:space="preserve">Lessor Management </t>
  </si>
  <si>
    <t>Lessor Administrative Costs</t>
  </si>
  <si>
    <t>Total Costs</t>
  </si>
  <si>
    <t>Net Income</t>
  </si>
  <si>
    <t>Net Income Per Acre Leased</t>
  </si>
  <si>
    <t>Net Income Per AUM Grazed</t>
  </si>
  <si>
    <t>________________________________________________________________________________________</t>
  </si>
  <si>
    <t>*Supported by lessee invoices and the business accounting system.</t>
  </si>
  <si>
    <t xml:space="preserve"> Lessee Comments of Expense</t>
  </si>
  <si>
    <t xml:space="preserve"> Acre Lease AUM Summary by Cattle Category*</t>
  </si>
  <si>
    <t>Lessee Expense</t>
  </si>
  <si>
    <t xml:space="preserve">   Monthly Lessee Maintenance Expense Paid</t>
  </si>
  <si>
    <t>Reported Maintenance</t>
  </si>
  <si>
    <t xml:space="preserve"> See sheet D.</t>
  </si>
  <si>
    <t xml:space="preserve"> Per AU ------&gt;</t>
  </si>
  <si>
    <t>Annual Per Acres</t>
  </si>
  <si>
    <t xml:space="preserve">     $/AUM</t>
  </si>
  <si>
    <t xml:space="preserve">      YTD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</si>
</sst>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#,##0.0"/>
    <numFmt numFmtId="171" formatCode="_(* #,##0.0_);_(* \(#,##0.0\);_(* &quot;-&quot;?_);_(@_)"/>
    <numFmt numFmtId="172" formatCode="mm/dd/yy;@"/>
  </numFmts>
  <fonts count="20" x14ac:knownFonts="1"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rgb="FF0000FF"/>
      <name val="Arial"/>
      <family val="2"/>
    </font>
    <font>
      <sz val="11"/>
      <color rgb="FF0000FF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C0000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2"/>
      <color rgb="FF3333FF"/>
      <name val="Arial"/>
      <family val="2"/>
    </font>
    <font>
      <b/>
      <sz val="12"/>
      <color rgb="FF3333FF"/>
      <name val="Arial"/>
      <family val="2"/>
    </font>
    <font>
      <sz val="10"/>
      <color rgb="FF3333FF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3" fontId="3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165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5" fillId="0" borderId="0" xfId="0" applyNumberFormat="1" applyFont="1" applyAlignment="1" applyProtection="1">
      <alignment horizontal="right"/>
    </xf>
    <xf numFmtId="0" fontId="0" fillId="0" borderId="0" xfId="0" applyFont="1" applyAlignment="1">
      <alignment horizontal="center"/>
    </xf>
    <xf numFmtId="165" fontId="0" fillId="0" borderId="0" xfId="0" applyNumberFormat="1"/>
    <xf numFmtId="168" fontId="0" fillId="0" borderId="0" xfId="1" applyNumberFormat="1" applyFont="1"/>
    <xf numFmtId="168" fontId="2" fillId="0" borderId="0" xfId="1" applyNumberFormat="1" applyFont="1"/>
    <xf numFmtId="165" fontId="2" fillId="0" borderId="0" xfId="0" applyNumberFormat="1" applyFont="1"/>
    <xf numFmtId="168" fontId="5" fillId="0" borderId="0" xfId="1" applyNumberFormat="1" applyFont="1" applyAlignment="1" applyProtection="1">
      <alignment horizontal="right"/>
    </xf>
    <xf numFmtId="0" fontId="3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164" fontId="5" fillId="0" borderId="0" xfId="1" applyNumberFormat="1" applyFont="1" applyAlignment="1" applyProtection="1">
      <alignment horizontal="right"/>
    </xf>
    <xf numFmtId="0" fontId="1" fillId="0" borderId="0" xfId="0" applyFont="1" applyProtection="1"/>
    <xf numFmtId="1" fontId="1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166" fontId="5" fillId="0" borderId="0" xfId="0" applyNumberFormat="1" applyFont="1" applyBorder="1" applyAlignment="1" applyProtection="1">
      <alignment horizontal="right"/>
    </xf>
    <xf numFmtId="164" fontId="1" fillId="0" borderId="0" xfId="0" applyNumberFormat="1" applyFont="1" applyProtection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0" fillId="0" borderId="0" xfId="1" applyNumberFormat="1" applyFont="1"/>
    <xf numFmtId="166" fontId="2" fillId="0" borderId="0" xfId="0" applyNumberFormat="1" applyFont="1"/>
    <xf numFmtId="2" fontId="2" fillId="0" borderId="0" xfId="0" applyNumberFormat="1" applyFont="1"/>
    <xf numFmtId="167" fontId="2" fillId="0" borderId="0" xfId="1" applyNumberFormat="1" applyFont="1"/>
    <xf numFmtId="164" fontId="0" fillId="0" borderId="0" xfId="1" applyNumberFormat="1" applyFont="1" applyAlignment="1">
      <alignment horizontal="right"/>
    </xf>
    <xf numFmtId="0" fontId="0" fillId="0" borderId="0" xfId="0" applyAlignment="1"/>
    <xf numFmtId="169" fontId="0" fillId="0" borderId="0" xfId="2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9" fontId="0" fillId="0" borderId="0" xfId="0" applyNumberFormat="1"/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3" fillId="0" borderId="5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 applyProtection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/>
    <xf numFmtId="0" fontId="5" fillId="0" borderId="0" xfId="0" applyFont="1" applyAlignment="1" applyProtection="1">
      <alignment horizontal="center"/>
    </xf>
    <xf numFmtId="2" fontId="3" fillId="0" borderId="0" xfId="0" applyNumberFormat="1" applyFont="1" applyProtection="1">
      <protection locked="0"/>
    </xf>
    <xf numFmtId="1" fontId="2" fillId="0" borderId="0" xfId="1" applyNumberFormat="1" applyFont="1"/>
    <xf numFmtId="169" fontId="6" fillId="0" borderId="0" xfId="0" applyNumberFormat="1" applyFont="1" applyProtection="1">
      <protection locked="0"/>
    </xf>
    <xf numFmtId="1" fontId="3" fillId="0" borderId="1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69" fontId="8" fillId="0" borderId="0" xfId="2" applyNumberFormat="1" applyFont="1"/>
    <xf numFmtId="166" fontId="8" fillId="0" borderId="0" xfId="0" applyNumberFormat="1" applyFont="1"/>
    <xf numFmtId="0" fontId="8" fillId="0" borderId="0" xfId="0" applyFont="1"/>
    <xf numFmtId="166" fontId="9" fillId="0" borderId="0" xfId="0" applyNumberFormat="1" applyFont="1"/>
    <xf numFmtId="0" fontId="9" fillId="0" borderId="0" xfId="0" applyFont="1"/>
    <xf numFmtId="165" fontId="8" fillId="0" borderId="0" xfId="0" applyNumberFormat="1" applyFont="1"/>
    <xf numFmtId="165" fontId="9" fillId="0" borderId="0" xfId="0" applyNumberFormat="1" applyFont="1"/>
    <xf numFmtId="0" fontId="10" fillId="0" borderId="0" xfId="0" applyFont="1" applyAlignment="1">
      <alignment horizontal="center"/>
    </xf>
    <xf numFmtId="9" fontId="0" fillId="0" borderId="0" xfId="2" applyFont="1"/>
    <xf numFmtId="2" fontId="2" fillId="0" borderId="0" xfId="1" applyNumberFormat="1" applyFont="1"/>
    <xf numFmtId="165" fontId="0" fillId="0" borderId="0" xfId="1" applyNumberFormat="1" applyFont="1"/>
    <xf numFmtId="165" fontId="2" fillId="0" borderId="0" xfId="1" applyNumberFormat="1" applyFont="1"/>
    <xf numFmtId="0" fontId="2" fillId="0" borderId="0" xfId="0" applyFont="1" applyAlignment="1">
      <alignment horizontal="center"/>
    </xf>
    <xf numFmtId="1" fontId="6" fillId="0" borderId="1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1" fontId="5" fillId="0" borderId="0" xfId="0" applyNumberFormat="1" applyFont="1" applyProtection="1"/>
    <xf numFmtId="168" fontId="1" fillId="0" borderId="0" xfId="1" applyNumberFormat="1" applyFont="1" applyProtection="1"/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166" fontId="3" fillId="0" borderId="1" xfId="0" applyNumberFormat="1" applyFont="1" applyBorder="1" applyAlignment="1" applyProtection="1">
      <alignment horizontal="right"/>
      <protection locked="0"/>
    </xf>
    <xf numFmtId="170" fontId="3" fillId="0" borderId="1" xfId="0" applyNumberFormat="1" applyFont="1" applyBorder="1" applyAlignment="1" applyProtection="1">
      <alignment horizontal="right"/>
      <protection locked="0"/>
    </xf>
    <xf numFmtId="166" fontId="2" fillId="0" borderId="0" xfId="0" applyNumberFormat="1" applyFont="1" applyAlignment="1">
      <alignment horizontal="center"/>
    </xf>
    <xf numFmtId="166" fontId="2" fillId="0" borderId="0" xfId="0" applyNumberFormat="1" applyFont="1" applyAlignment="1"/>
    <xf numFmtId="1" fontId="0" fillId="0" borderId="0" xfId="0" applyNumberFormat="1" applyAlignment="1">
      <alignment horizontal="right"/>
    </xf>
    <xf numFmtId="0" fontId="3" fillId="0" borderId="0" xfId="0" applyFont="1" applyAlignment="1" applyProtection="1">
      <alignment horizontal="right"/>
      <protection locked="0"/>
    </xf>
    <xf numFmtId="171" fontId="0" fillId="0" borderId="0" xfId="0" applyNumberFormat="1"/>
    <xf numFmtId="0" fontId="11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6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13" fillId="0" borderId="0" xfId="0" applyFont="1"/>
    <xf numFmtId="0" fontId="14" fillId="0" borderId="0" xfId="0" applyFont="1"/>
    <xf numFmtId="0" fontId="0" fillId="0" borderId="0" xfId="0" applyAlignment="1"/>
    <xf numFmtId="0" fontId="15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172" fontId="17" fillId="0" borderId="1" xfId="0" applyNumberFormat="1" applyFont="1" applyBorder="1" applyAlignment="1" applyProtection="1">
      <alignment horizontal="center"/>
      <protection locked="0"/>
    </xf>
    <xf numFmtId="167" fontId="1" fillId="0" borderId="0" xfId="1" applyNumberFormat="1" applyFont="1" applyAlignment="1" applyProtection="1">
      <alignment horizontal="right"/>
    </xf>
    <xf numFmtId="0" fontId="16" fillId="0" borderId="0" xfId="0" applyFont="1" applyAlignment="1" applyProtection="1">
      <alignment horizontal="right"/>
      <protection locked="0"/>
    </xf>
    <xf numFmtId="167" fontId="5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right"/>
    </xf>
    <xf numFmtId="166" fontId="1" fillId="0" borderId="0" xfId="0" applyNumberFormat="1" applyFont="1" applyProtection="1"/>
    <xf numFmtId="165" fontId="16" fillId="0" borderId="0" xfId="0" applyNumberFormat="1" applyFont="1"/>
    <xf numFmtId="0" fontId="18" fillId="0" borderId="6" xfId="0" applyFont="1" applyBorder="1" applyProtection="1">
      <protection locked="0"/>
    </xf>
    <xf numFmtId="166" fontId="16" fillId="0" borderId="0" xfId="0" applyNumberFormat="1" applyFont="1"/>
    <xf numFmtId="165" fontId="16" fillId="0" borderId="0" xfId="0" applyNumberFormat="1" applyFont="1" applyProtection="1">
      <protection locked="0"/>
    </xf>
    <xf numFmtId="0" fontId="19" fillId="0" borderId="0" xfId="0" applyFont="1"/>
    <xf numFmtId="0" fontId="0" fillId="0" borderId="0" xfId="0" applyProtection="1">
      <protection locked="0"/>
    </xf>
    <xf numFmtId="0" fontId="18" fillId="0" borderId="0" xfId="0" applyFont="1" applyBorder="1" applyProtection="1">
      <protection locked="0"/>
    </xf>
    <xf numFmtId="1" fontId="5" fillId="0" borderId="0" xfId="0" applyNumberFormat="1" applyFont="1" applyAlignment="1" applyProtection="1">
      <alignment horizontal="center"/>
    </xf>
    <xf numFmtId="166" fontId="2" fillId="0" borderId="0" xfId="0" applyNumberFormat="1" applyFont="1" applyAlignment="1">
      <alignment horizontal="right"/>
    </xf>
    <xf numFmtId="167" fontId="5" fillId="0" borderId="0" xfId="1" applyNumberFormat="1" applyFont="1" applyAlignment="1" applyProtection="1">
      <alignment horizontal="right"/>
    </xf>
    <xf numFmtId="165" fontId="2" fillId="0" borderId="0" xfId="0" applyNumberFormat="1" applyFont="1" applyProtection="1"/>
    <xf numFmtId="1" fontId="5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Protection="1"/>
    <xf numFmtId="166" fontId="5" fillId="0" borderId="0" xfId="0" applyNumberFormat="1" applyFont="1" applyProtection="1"/>
    <xf numFmtId="168" fontId="5" fillId="0" borderId="0" xfId="1" applyNumberFormat="1" applyFont="1" applyProtection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0" fillId="0" borderId="0" xfId="0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/>
    <xf numFmtId="0" fontId="16" fillId="0" borderId="1" xfId="0" applyFont="1" applyBorder="1" applyAlignment="1" applyProtection="1">
      <alignment horizontal="left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Monthly AUM from Grazing</a:t>
            </a:r>
          </a:p>
        </c:rich>
      </c:tx>
      <c:layout>
        <c:manualLayout>
          <c:xMode val="edge"/>
          <c:yMode val="edge"/>
          <c:x val="0.43271230330707444"/>
          <c:y val="3.15654927671467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"/>
          <c:y val="0.16226720498473221"/>
          <c:w val="0.96118248848624444"/>
          <c:h val="0.769398185250866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6"/>
                </a:gs>
                <a:gs pos="100000">
                  <a:schemeClr val="accent6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'B. Monthly Income &amp; AUM Summary'!$M$24:$X$24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'B. Monthly Income &amp; AUM Summary'!$M$25:$X$25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87-482D-9432-3A5D3BA808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365571736"/>
        <c:axId val="365572064"/>
      </c:barChart>
      <c:catAx>
        <c:axId val="365571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72064"/>
        <c:crosses val="autoZero"/>
        <c:auto val="1"/>
        <c:lblAlgn val="ctr"/>
        <c:lblOffset val="100"/>
        <c:noMultiLvlLbl val="0"/>
      </c:catAx>
      <c:valAx>
        <c:axId val="365572064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365571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11</xdr:col>
      <xdr:colOff>625929</xdr:colOff>
      <xdr:row>4</xdr:row>
      <xdr:rowOff>4536</xdr:rowOff>
    </xdr:to>
    <xdr:pic>
      <xdr:nvPicPr>
        <xdr:cNvPr id="2" name="Picture 1" descr="TAMAgEXT">
          <a:extLst>
            <a:ext uri="{FF2B5EF4-FFF2-40B4-BE49-F238E27FC236}">
              <a16:creationId xmlns:a16="http://schemas.microsoft.com/office/drawing/2014/main" id="{D1581302-9103-4CE4-84CE-8E28AA2DC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386443"/>
          <a:ext cx="1409700" cy="396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119743</xdr:colOff>
      <xdr:row>27</xdr:row>
      <xdr:rowOff>130629</xdr:rowOff>
    </xdr:from>
    <xdr:to>
      <xdr:col>10</xdr:col>
      <xdr:colOff>653142</xdr:colOff>
      <xdr:row>43</xdr:row>
      <xdr:rowOff>119743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AEF9FEC-674A-4C99-9748-F5AE380D97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9</xdr:col>
      <xdr:colOff>625929</xdr:colOff>
      <xdr:row>4</xdr:row>
      <xdr:rowOff>4536</xdr:rowOff>
    </xdr:to>
    <xdr:pic>
      <xdr:nvPicPr>
        <xdr:cNvPr id="2" name="Picture 1" descr="TAMAgEXT">
          <a:extLst>
            <a:ext uri="{FF2B5EF4-FFF2-40B4-BE49-F238E27FC236}">
              <a16:creationId xmlns:a16="http://schemas.microsoft.com/office/drawing/2014/main" id="{13C1F226-237D-4544-910B-04D23711C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5143" y="391886"/>
          <a:ext cx="1409700" cy="39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28287-19B5-4672-85DB-82ADD60DAB5B}">
  <sheetPr>
    <pageSetUpPr fitToPage="1"/>
  </sheetPr>
  <dimension ref="B1:H47"/>
  <sheetViews>
    <sheetView tabSelected="1" zoomScaleNormal="100" workbookViewId="0">
      <selection activeCell="D11" sqref="D11"/>
    </sheetView>
  </sheetViews>
  <sheetFormatPr defaultRowHeight="15" x14ac:dyDescent="0.35"/>
  <cols>
    <col min="1" max="1" width="3.875" customWidth="1"/>
    <col min="2" max="2" width="3.625" customWidth="1"/>
    <col min="3" max="3" width="13.25" customWidth="1"/>
    <col min="4" max="4" width="10.8125" customWidth="1"/>
    <col min="5" max="5" width="9.6875" customWidth="1"/>
    <col min="6" max="6" width="10.3125" customWidth="1"/>
    <col min="7" max="7" width="16.4375" customWidth="1"/>
    <col min="8" max="8" width="9.8125" bestFit="1" customWidth="1"/>
  </cols>
  <sheetData>
    <row r="1" spans="2:8" ht="15.45" x14ac:dyDescent="0.4">
      <c r="C1" s="132" t="s">
        <v>94</v>
      </c>
      <c r="D1" s="133"/>
      <c r="E1" s="133"/>
      <c r="F1" s="133"/>
      <c r="G1" s="133"/>
      <c r="H1" s="133"/>
    </row>
    <row r="3" spans="2:8" ht="15.45" x14ac:dyDescent="0.4">
      <c r="C3" s="8" t="s">
        <v>84</v>
      </c>
      <c r="D3" s="134" t="s">
        <v>83</v>
      </c>
      <c r="E3" s="135"/>
      <c r="G3" s="8" t="s">
        <v>50</v>
      </c>
      <c r="H3" s="60" t="s">
        <v>83</v>
      </c>
    </row>
    <row r="4" spans="2:8" ht="15.45" x14ac:dyDescent="0.4">
      <c r="C4" t="s">
        <v>10</v>
      </c>
      <c r="D4" s="51">
        <v>2018</v>
      </c>
      <c r="E4" s="8" t="s">
        <v>72</v>
      </c>
      <c r="G4" s="89">
        <v>0</v>
      </c>
    </row>
    <row r="5" spans="2:8" ht="15.45" x14ac:dyDescent="0.4">
      <c r="C5" s="9" t="s">
        <v>26</v>
      </c>
      <c r="E5" s="11" t="s">
        <v>61</v>
      </c>
      <c r="F5" s="11" t="s">
        <v>46</v>
      </c>
      <c r="G5" s="11" t="s">
        <v>152</v>
      </c>
      <c r="H5" s="8" t="s">
        <v>153</v>
      </c>
    </row>
    <row r="6" spans="2:8" ht="15.45" x14ac:dyDescent="0.4">
      <c r="C6" s="8" t="s">
        <v>59</v>
      </c>
      <c r="D6" s="88">
        <v>0</v>
      </c>
      <c r="E6" s="77">
        <v>0</v>
      </c>
      <c r="F6" s="35">
        <f>D6*12</f>
        <v>0</v>
      </c>
      <c r="G6" s="127">
        <f>IF(G4=0,0,F6/G4)</f>
        <v>0</v>
      </c>
      <c r="H6" s="17">
        <f>IF(H17=0,0,D6/H17)</f>
        <v>0</v>
      </c>
    </row>
    <row r="7" spans="2:8" ht="15.45" x14ac:dyDescent="0.4">
      <c r="D7" s="4"/>
      <c r="E7" s="4"/>
      <c r="F7" s="10" t="s">
        <v>0</v>
      </c>
      <c r="G7" s="10" t="s">
        <v>1</v>
      </c>
      <c r="H7" s="4" t="s">
        <v>9</v>
      </c>
    </row>
    <row r="8" spans="2:8" ht="15.45" x14ac:dyDescent="0.4">
      <c r="C8" s="9"/>
      <c r="D8" s="71"/>
      <c r="E8" s="4" t="s">
        <v>8</v>
      </c>
      <c r="F8" s="10" t="s">
        <v>13</v>
      </c>
      <c r="G8" s="10" t="s">
        <v>2</v>
      </c>
      <c r="H8" s="4" t="s">
        <v>14</v>
      </c>
    </row>
    <row r="9" spans="2:8" ht="15.45" x14ac:dyDescent="0.4">
      <c r="B9" s="13"/>
      <c r="C9" s="99" t="s">
        <v>67</v>
      </c>
      <c r="D9" s="5"/>
      <c r="E9" s="3">
        <v>0</v>
      </c>
      <c r="F9" s="20">
        <v>1.8</v>
      </c>
      <c r="G9" s="19" t="s">
        <v>3</v>
      </c>
      <c r="H9" s="42">
        <f t="shared" ref="H9:H16" si="0">IF(E9=0,0,E9*F9)</f>
        <v>0</v>
      </c>
    </row>
    <row r="10" spans="2:8" x14ac:dyDescent="0.35">
      <c r="B10" s="13"/>
      <c r="C10" s="1"/>
      <c r="D10" s="5"/>
      <c r="E10" s="3">
        <v>0</v>
      </c>
      <c r="F10" s="20">
        <v>1.5</v>
      </c>
      <c r="G10" s="19" t="s">
        <v>4</v>
      </c>
      <c r="H10" s="42">
        <f t="shared" si="0"/>
        <v>0</v>
      </c>
    </row>
    <row r="11" spans="2:8" x14ac:dyDescent="0.35">
      <c r="B11" s="13"/>
      <c r="C11" s="1"/>
      <c r="D11" s="5"/>
      <c r="E11" s="3">
        <v>0</v>
      </c>
      <c r="F11" s="20">
        <v>1.2</v>
      </c>
      <c r="G11" s="19" t="s">
        <v>86</v>
      </c>
      <c r="H11" s="42">
        <f t="shared" si="0"/>
        <v>0</v>
      </c>
    </row>
    <row r="12" spans="2:8" x14ac:dyDescent="0.35">
      <c r="B12" s="13"/>
      <c r="C12" s="1"/>
      <c r="D12" s="5"/>
      <c r="E12" s="3">
        <v>0</v>
      </c>
      <c r="F12" s="20">
        <v>1</v>
      </c>
      <c r="G12" s="19" t="s">
        <v>5</v>
      </c>
      <c r="H12" s="42">
        <f t="shared" si="0"/>
        <v>0</v>
      </c>
    </row>
    <row r="13" spans="2:8" x14ac:dyDescent="0.35">
      <c r="B13" s="13"/>
      <c r="C13" s="1"/>
      <c r="D13" s="5"/>
      <c r="E13" s="3">
        <v>0</v>
      </c>
      <c r="F13" s="57">
        <v>0.75</v>
      </c>
      <c r="G13" s="19" t="s">
        <v>6</v>
      </c>
      <c r="H13" s="42">
        <f t="shared" si="0"/>
        <v>0</v>
      </c>
    </row>
    <row r="14" spans="2:8" x14ac:dyDescent="0.35">
      <c r="B14" s="13"/>
      <c r="C14" s="1"/>
      <c r="D14" s="5"/>
      <c r="E14" s="3">
        <v>0</v>
      </c>
      <c r="F14" s="20">
        <v>0</v>
      </c>
      <c r="G14" s="19" t="s">
        <v>7</v>
      </c>
      <c r="H14" s="42">
        <f t="shared" si="0"/>
        <v>0</v>
      </c>
    </row>
    <row r="15" spans="2:8" x14ac:dyDescent="0.35">
      <c r="B15" s="13"/>
      <c r="C15" s="1"/>
      <c r="D15" s="5"/>
      <c r="E15" s="3">
        <v>0</v>
      </c>
      <c r="F15" s="20">
        <v>0</v>
      </c>
      <c r="G15" s="19" t="s">
        <v>7</v>
      </c>
      <c r="H15" s="42">
        <f t="shared" si="0"/>
        <v>0</v>
      </c>
    </row>
    <row r="16" spans="2:8" x14ac:dyDescent="0.35">
      <c r="B16" s="13"/>
      <c r="C16" s="1"/>
      <c r="D16" s="5"/>
      <c r="E16" s="3">
        <v>0</v>
      </c>
      <c r="F16" s="20">
        <v>0</v>
      </c>
      <c r="G16" s="19" t="s">
        <v>7</v>
      </c>
      <c r="H16" s="42">
        <f t="shared" si="0"/>
        <v>0</v>
      </c>
    </row>
    <row r="17" spans="2:8" ht="15.45" x14ac:dyDescent="0.4">
      <c r="B17" s="13"/>
      <c r="C17" s="4" t="s">
        <v>9</v>
      </c>
      <c r="D17" s="7"/>
      <c r="E17" s="12">
        <f>SUM(E9:E16)</f>
        <v>0</v>
      </c>
      <c r="F17" s="2"/>
      <c r="G17" s="2"/>
      <c r="H17" s="21">
        <f>SUM(H9:H16)</f>
        <v>0</v>
      </c>
    </row>
    <row r="18" spans="2:8" ht="15.45" x14ac:dyDescent="0.4">
      <c r="C18" s="101" t="s">
        <v>93</v>
      </c>
      <c r="D18" s="7"/>
      <c r="E18" s="12"/>
      <c r="F18" s="2"/>
      <c r="G18" s="2"/>
      <c r="H18" s="21"/>
    </row>
    <row r="19" spans="2:8" x14ac:dyDescent="0.35">
      <c r="C19" s="106" t="s">
        <v>147</v>
      </c>
      <c r="D19" s="88">
        <v>0</v>
      </c>
      <c r="H19" s="15"/>
    </row>
    <row r="20" spans="2:8" ht="15.45" x14ac:dyDescent="0.4">
      <c r="B20" s="8" t="str">
        <f>C5</f>
        <v>January</v>
      </c>
      <c r="D20" s="4"/>
      <c r="E20" s="4" t="s">
        <v>17</v>
      </c>
      <c r="F20" s="4"/>
      <c r="G20" s="4"/>
      <c r="H20" s="4" t="s">
        <v>18</v>
      </c>
    </row>
    <row r="21" spans="2:8" ht="15.45" x14ac:dyDescent="0.4">
      <c r="B21" s="8" t="s">
        <v>92</v>
      </c>
      <c r="D21" s="40"/>
      <c r="E21" s="55">
        <f>E17</f>
        <v>0</v>
      </c>
      <c r="F21" s="17"/>
      <c r="G21" s="17"/>
      <c r="H21" s="40">
        <f>H17</f>
        <v>0</v>
      </c>
    </row>
    <row r="22" spans="2:8" x14ac:dyDescent="0.35">
      <c r="H22" s="15"/>
    </row>
    <row r="23" spans="2:8" ht="15.45" x14ac:dyDescent="0.4">
      <c r="E23" s="8" t="s">
        <v>45</v>
      </c>
      <c r="G23" s="8" t="s">
        <v>2</v>
      </c>
      <c r="H23" s="16" t="s">
        <v>44</v>
      </c>
    </row>
    <row r="24" spans="2:8" x14ac:dyDescent="0.35">
      <c r="D24" s="38"/>
      <c r="E24" s="15">
        <f>E9</f>
        <v>0</v>
      </c>
      <c r="G24" t="str">
        <f>G9</f>
        <v>Bulls</v>
      </c>
      <c r="H24" s="38">
        <f>H9</f>
        <v>0</v>
      </c>
    </row>
    <row r="25" spans="2:8" x14ac:dyDescent="0.35">
      <c r="E25" s="15">
        <f t="shared" ref="E25:E31" si="1">E10</f>
        <v>0</v>
      </c>
      <c r="G25" t="str">
        <f t="shared" ref="G25:G31" si="2">G10</f>
        <v>Cow-Calf Pairs</v>
      </c>
      <c r="H25" s="38">
        <f t="shared" ref="H25:H31" si="3">H10</f>
        <v>0</v>
      </c>
    </row>
    <row r="26" spans="2:8" x14ac:dyDescent="0.35">
      <c r="C26" s="1"/>
      <c r="D26" s="1"/>
      <c r="E26" s="15">
        <f t="shared" si="1"/>
        <v>0</v>
      </c>
      <c r="G26" t="str">
        <f t="shared" si="2"/>
        <v>Cows-Open or Bred</v>
      </c>
      <c r="H26" s="38">
        <f t="shared" si="3"/>
        <v>0</v>
      </c>
    </row>
    <row r="27" spans="2:8" x14ac:dyDescent="0.35">
      <c r="E27" s="15">
        <f t="shared" si="1"/>
        <v>0</v>
      </c>
      <c r="G27" t="str">
        <f t="shared" si="2"/>
        <v>Heifers-Pregnant</v>
      </c>
      <c r="H27" s="38">
        <f t="shared" si="3"/>
        <v>0</v>
      </c>
    </row>
    <row r="28" spans="2:8" x14ac:dyDescent="0.35">
      <c r="E28" s="15">
        <f t="shared" si="1"/>
        <v>0</v>
      </c>
      <c r="G28" t="str">
        <f t="shared" si="2"/>
        <v>Heifers - Open</v>
      </c>
      <c r="H28" s="38">
        <f t="shared" si="3"/>
        <v>0</v>
      </c>
    </row>
    <row r="29" spans="2:8" x14ac:dyDescent="0.35">
      <c r="E29" s="15">
        <f t="shared" si="1"/>
        <v>0</v>
      </c>
      <c r="G29" t="str">
        <f t="shared" si="2"/>
        <v>Other</v>
      </c>
      <c r="H29" s="38">
        <f t="shared" si="3"/>
        <v>0</v>
      </c>
    </row>
    <row r="30" spans="2:8" x14ac:dyDescent="0.35">
      <c r="E30" s="15">
        <f t="shared" si="1"/>
        <v>0</v>
      </c>
      <c r="G30" t="str">
        <f t="shared" si="2"/>
        <v>Other</v>
      </c>
      <c r="H30" s="38">
        <f t="shared" si="3"/>
        <v>0</v>
      </c>
    </row>
    <row r="31" spans="2:8" x14ac:dyDescent="0.35">
      <c r="E31" s="15">
        <f t="shared" si="1"/>
        <v>0</v>
      </c>
      <c r="G31" t="str">
        <f t="shared" si="2"/>
        <v>Other</v>
      </c>
      <c r="H31" s="38">
        <f t="shared" si="3"/>
        <v>0</v>
      </c>
    </row>
    <row r="32" spans="2:8" ht="15.45" x14ac:dyDescent="0.4">
      <c r="D32" s="8" t="s">
        <v>68</v>
      </c>
      <c r="E32" s="16">
        <f>SUM(E24:E31)</f>
        <v>0</v>
      </c>
      <c r="G32" s="8" t="s">
        <v>9</v>
      </c>
      <c r="H32" s="41">
        <f>SUM(H24:H31)</f>
        <v>0</v>
      </c>
    </row>
    <row r="33" spans="3:8" x14ac:dyDescent="0.35">
      <c r="H33" s="15"/>
    </row>
    <row r="34" spans="3:8" x14ac:dyDescent="0.35">
      <c r="H34" s="15"/>
    </row>
    <row r="35" spans="3:8" x14ac:dyDescent="0.35">
      <c r="H35" s="15"/>
    </row>
    <row r="36" spans="3:8" x14ac:dyDescent="0.35">
      <c r="H36" s="15"/>
    </row>
    <row r="37" spans="3:8" x14ac:dyDescent="0.35">
      <c r="H37" s="15"/>
    </row>
    <row r="38" spans="3:8" x14ac:dyDescent="0.35">
      <c r="H38" s="15"/>
    </row>
    <row r="39" spans="3:8" x14ac:dyDescent="0.35">
      <c r="H39" s="15"/>
    </row>
    <row r="40" spans="3:8" x14ac:dyDescent="0.35">
      <c r="H40" s="15"/>
    </row>
    <row r="41" spans="3:8" x14ac:dyDescent="0.35">
      <c r="H41" s="15"/>
    </row>
    <row r="42" spans="3:8" x14ac:dyDescent="0.35">
      <c r="H42" s="15"/>
    </row>
    <row r="43" spans="3:8" x14ac:dyDescent="0.35">
      <c r="H43" s="15"/>
    </row>
    <row r="47" spans="3:8" x14ac:dyDescent="0.35">
      <c r="C47" s="1"/>
      <c r="D47" s="1"/>
      <c r="E47" s="1"/>
    </row>
  </sheetData>
  <sheetProtection sheet="1" objects="1" scenarios="1"/>
  <mergeCells count="2">
    <mergeCell ref="C1:H1"/>
    <mergeCell ref="D3:E3"/>
  </mergeCells>
  <pageMargins left="0.7" right="0.7" top="0.75" bottom="0.75" header="0.3" footer="0.3"/>
  <pageSetup orientation="portrait" horizontalDpi="4294967295" verticalDpi="4294967295" r:id="rId1"/>
  <headerFooter>
    <oddFooter xml:space="preserve">&amp;L&amp;F&amp;R&amp;A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327DE-C98A-4C68-9BAB-B3E404AD67B2}">
  <dimension ref="B1:H35"/>
  <sheetViews>
    <sheetView zoomScaleNormal="100" workbookViewId="0">
      <selection activeCell="J4" sqref="J4"/>
    </sheetView>
  </sheetViews>
  <sheetFormatPr defaultRowHeight="15" x14ac:dyDescent="0.35"/>
  <cols>
    <col min="1" max="1" width="2.125" customWidth="1"/>
    <col min="2" max="2" width="4.125" customWidth="1"/>
    <col min="3" max="3" width="13.5" customWidth="1"/>
    <col min="5" max="5" width="9.875" customWidth="1"/>
    <col min="7" max="7" width="16.625" customWidth="1"/>
  </cols>
  <sheetData>
    <row r="1" spans="2:8" ht="15.45" x14ac:dyDescent="0.4">
      <c r="C1" s="132" t="s">
        <v>21</v>
      </c>
      <c r="D1" s="133"/>
      <c r="E1" s="133"/>
      <c r="F1" s="133"/>
      <c r="G1" s="133"/>
      <c r="H1" s="133"/>
    </row>
    <row r="3" spans="2:8" x14ac:dyDescent="0.35">
      <c r="C3" s="22" t="str">
        <f>'1. Jan Lease '!D3</f>
        <v>Blank</v>
      </c>
      <c r="D3" s="22"/>
    </row>
    <row r="4" spans="2:8" x14ac:dyDescent="0.35">
      <c r="C4" s="22" t="s">
        <v>10</v>
      </c>
      <c r="E4" s="52">
        <f>'1. Jan Lease '!D4</f>
        <v>2018</v>
      </c>
    </row>
    <row r="5" spans="2:8" ht="15.45" x14ac:dyDescent="0.4">
      <c r="C5" s="9" t="s">
        <v>32</v>
      </c>
      <c r="E5" s="24"/>
    </row>
    <row r="6" spans="2:8" ht="15.45" x14ac:dyDescent="0.4">
      <c r="C6" s="8" t="s">
        <v>11</v>
      </c>
      <c r="E6" s="25">
        <f>'1. Jan Lease '!D6</f>
        <v>0</v>
      </c>
      <c r="F6" s="9"/>
    </row>
    <row r="7" spans="2:8" ht="15.45" x14ac:dyDescent="0.4">
      <c r="D7" s="27"/>
      <c r="E7" s="27"/>
      <c r="F7" s="10" t="s">
        <v>0</v>
      </c>
      <c r="G7" s="10" t="s">
        <v>1</v>
      </c>
      <c r="H7" s="27" t="s">
        <v>9</v>
      </c>
    </row>
    <row r="8" spans="2:8" ht="15.45" x14ac:dyDescent="0.4">
      <c r="C8" s="9"/>
      <c r="D8" s="61"/>
      <c r="E8" s="27" t="s">
        <v>8</v>
      </c>
      <c r="F8" s="10" t="s">
        <v>13</v>
      </c>
      <c r="G8" s="10" t="s">
        <v>2</v>
      </c>
      <c r="H8" s="27" t="s">
        <v>14</v>
      </c>
    </row>
    <row r="9" spans="2:8" ht="15.45" x14ac:dyDescent="0.4">
      <c r="B9" s="13"/>
      <c r="C9" s="56" t="str">
        <f>'1. Jan Lease '!C9</f>
        <v>Total Ranch</v>
      </c>
      <c r="D9" s="5"/>
      <c r="E9" s="3">
        <v>0</v>
      </c>
      <c r="F9" s="22">
        <f>'1. Jan Lease '!F9</f>
        <v>1.8</v>
      </c>
      <c r="G9" s="22" t="str">
        <f>'1. Jan Lease '!G9</f>
        <v>Bulls</v>
      </c>
      <c r="H9" s="42">
        <f>IF(E9=0,0,E9*F9)</f>
        <v>0</v>
      </c>
    </row>
    <row r="10" spans="2:8" x14ac:dyDescent="0.35">
      <c r="B10" s="13"/>
      <c r="C10" s="54"/>
      <c r="D10" s="5"/>
      <c r="E10" s="3">
        <v>0</v>
      </c>
      <c r="F10" s="22">
        <f>'1. Jan Lease '!F10</f>
        <v>1.5</v>
      </c>
      <c r="G10" s="22" t="str">
        <f>'1. Jan Lease '!G10</f>
        <v>Cow-Calf Pairs</v>
      </c>
      <c r="H10" s="42">
        <f t="shared" ref="H10:H16" si="0">IF(E10=0,0,E10*F10)</f>
        <v>0</v>
      </c>
    </row>
    <row r="11" spans="2:8" x14ac:dyDescent="0.35">
      <c r="B11" s="13"/>
      <c r="C11" s="54"/>
      <c r="D11" s="5"/>
      <c r="E11" s="3">
        <v>0</v>
      </c>
      <c r="F11" s="22">
        <f>'1. Jan Lease '!F11</f>
        <v>1.2</v>
      </c>
      <c r="G11" s="22" t="str">
        <f>'1. Jan Lease '!G11</f>
        <v>Cows-Open or Bred</v>
      </c>
      <c r="H11" s="42">
        <f t="shared" si="0"/>
        <v>0</v>
      </c>
    </row>
    <row r="12" spans="2:8" x14ac:dyDescent="0.35">
      <c r="B12" s="13"/>
      <c r="C12" s="54"/>
      <c r="D12" s="5"/>
      <c r="E12" s="3">
        <v>0</v>
      </c>
      <c r="F12" s="26">
        <f>'1. Jan Lease '!F12</f>
        <v>1</v>
      </c>
      <c r="G12" s="22" t="str">
        <f>'1. Jan Lease '!G12</f>
        <v>Heifers-Pregnant</v>
      </c>
      <c r="H12" s="42">
        <f t="shared" si="0"/>
        <v>0</v>
      </c>
    </row>
    <row r="13" spans="2:8" x14ac:dyDescent="0.35">
      <c r="B13" s="13"/>
      <c r="C13" s="54"/>
      <c r="D13" s="5"/>
      <c r="E13" s="3">
        <v>0</v>
      </c>
      <c r="F13" s="22">
        <f>'1. Jan Lease '!F13</f>
        <v>0.75</v>
      </c>
      <c r="G13" s="22" t="str">
        <f>'1. Jan Lease '!G13</f>
        <v>Heifers - Open</v>
      </c>
      <c r="H13" s="42">
        <f t="shared" si="0"/>
        <v>0</v>
      </c>
    </row>
    <row r="14" spans="2:8" x14ac:dyDescent="0.35">
      <c r="B14" s="13"/>
      <c r="C14" s="54"/>
      <c r="D14" s="5"/>
      <c r="E14" s="3">
        <v>0</v>
      </c>
      <c r="F14" s="22">
        <f>'1. Jan Lease '!F14</f>
        <v>0</v>
      </c>
      <c r="G14" s="22" t="str">
        <f>'1. Jan Lease '!G14</f>
        <v>Other</v>
      </c>
      <c r="H14" s="42">
        <f t="shared" si="0"/>
        <v>0</v>
      </c>
    </row>
    <row r="15" spans="2:8" x14ac:dyDescent="0.35">
      <c r="B15" s="13"/>
      <c r="C15" s="54"/>
      <c r="D15" s="5"/>
      <c r="E15" s="3">
        <v>0</v>
      </c>
      <c r="F15" s="22">
        <f>'1. Jan Lease '!F15</f>
        <v>0</v>
      </c>
      <c r="G15" s="22" t="str">
        <f>'1. Jan Lease '!G15</f>
        <v>Other</v>
      </c>
      <c r="H15" s="42">
        <f t="shared" si="0"/>
        <v>0</v>
      </c>
    </row>
    <row r="16" spans="2:8" x14ac:dyDescent="0.35">
      <c r="B16" s="13"/>
      <c r="C16" s="54"/>
      <c r="D16" s="5"/>
      <c r="E16" s="3">
        <v>0</v>
      </c>
      <c r="F16" s="22">
        <f>'1. Jan Lease '!F16</f>
        <v>0</v>
      </c>
      <c r="G16" s="22" t="str">
        <f>'1. Jan Lease '!G16</f>
        <v>Other</v>
      </c>
      <c r="H16" s="42">
        <f t="shared" si="0"/>
        <v>0</v>
      </c>
    </row>
    <row r="17" spans="2:8" ht="15.45" x14ac:dyDescent="0.4">
      <c r="B17" s="13"/>
      <c r="C17" s="53" t="s">
        <v>9</v>
      </c>
      <c r="D17" s="7"/>
      <c r="E17" s="12">
        <f>SUM(E9:E16)</f>
        <v>0</v>
      </c>
      <c r="F17" s="2"/>
      <c r="G17" s="2"/>
      <c r="H17" s="21">
        <f>SUM(H9:H16)</f>
        <v>0</v>
      </c>
    </row>
    <row r="18" spans="2:8" ht="15.45" x14ac:dyDescent="0.4">
      <c r="B18" s="13"/>
      <c r="C18" s="101" t="s">
        <v>93</v>
      </c>
      <c r="D18" s="101"/>
      <c r="E18" s="7"/>
      <c r="F18" s="2"/>
      <c r="G18" s="2"/>
      <c r="H18" s="21"/>
    </row>
    <row r="19" spans="2:8" x14ac:dyDescent="0.35">
      <c r="B19" t="s">
        <v>16</v>
      </c>
      <c r="C19" s="106" t="s">
        <v>89</v>
      </c>
      <c r="D19" s="106"/>
      <c r="E19" s="88">
        <v>0</v>
      </c>
      <c r="H19" s="15"/>
    </row>
    <row r="20" spans="2:8" ht="15.45" x14ac:dyDescent="0.4">
      <c r="B20" s="8" t="str">
        <f>C5</f>
        <v>October</v>
      </c>
      <c r="D20" s="61"/>
      <c r="E20" s="53" t="s">
        <v>17</v>
      </c>
      <c r="F20" s="53"/>
      <c r="G20" s="53"/>
      <c r="H20" s="53" t="s">
        <v>18</v>
      </c>
    </row>
    <row r="21" spans="2:8" ht="15.45" x14ac:dyDescent="0.4">
      <c r="B21" s="8" t="s">
        <v>92</v>
      </c>
      <c r="D21" s="17"/>
      <c r="E21" s="16">
        <f>E17</f>
        <v>0</v>
      </c>
      <c r="F21" s="17"/>
      <c r="G21" s="17"/>
      <c r="H21" s="16">
        <f>H17</f>
        <v>0</v>
      </c>
    </row>
    <row r="22" spans="2:8" x14ac:dyDescent="0.35">
      <c r="H22" s="15"/>
    </row>
    <row r="23" spans="2:8" ht="15.45" x14ac:dyDescent="0.4">
      <c r="E23" s="8" t="s">
        <v>45</v>
      </c>
      <c r="G23" s="8" t="s">
        <v>2</v>
      </c>
      <c r="H23" s="16" t="s">
        <v>44</v>
      </c>
    </row>
    <row r="24" spans="2:8" x14ac:dyDescent="0.35">
      <c r="D24" s="38"/>
      <c r="E24" s="15">
        <f>E9</f>
        <v>0</v>
      </c>
      <c r="G24" t="str">
        <f>G9</f>
        <v>Bulls</v>
      </c>
      <c r="H24" s="38">
        <f>H9</f>
        <v>0</v>
      </c>
    </row>
    <row r="25" spans="2:8" x14ac:dyDescent="0.35">
      <c r="E25" s="15">
        <f t="shared" ref="E25:E31" si="1">E10</f>
        <v>0</v>
      </c>
      <c r="G25" t="str">
        <f t="shared" ref="G25:H31" si="2">G10</f>
        <v>Cow-Calf Pairs</v>
      </c>
      <c r="H25" s="38">
        <f t="shared" si="2"/>
        <v>0</v>
      </c>
    </row>
    <row r="26" spans="2:8" x14ac:dyDescent="0.35">
      <c r="C26" s="54"/>
      <c r="D26" s="62"/>
      <c r="E26" s="15">
        <f t="shared" si="1"/>
        <v>0</v>
      </c>
      <c r="G26" t="str">
        <f t="shared" si="2"/>
        <v>Cows-Open or Bred</v>
      </c>
      <c r="H26" s="38">
        <f t="shared" si="2"/>
        <v>0</v>
      </c>
    </row>
    <row r="27" spans="2:8" x14ac:dyDescent="0.35">
      <c r="E27" s="15">
        <f t="shared" si="1"/>
        <v>0</v>
      </c>
      <c r="G27" t="str">
        <f t="shared" si="2"/>
        <v>Heifers-Pregnant</v>
      </c>
      <c r="H27" s="38">
        <f t="shared" si="2"/>
        <v>0</v>
      </c>
    </row>
    <row r="28" spans="2:8" x14ac:dyDescent="0.35">
      <c r="E28" s="15">
        <f t="shared" si="1"/>
        <v>0</v>
      </c>
      <c r="G28" t="str">
        <f t="shared" si="2"/>
        <v>Heifers - Open</v>
      </c>
      <c r="H28" s="38">
        <f t="shared" si="2"/>
        <v>0</v>
      </c>
    </row>
    <row r="29" spans="2:8" x14ac:dyDescent="0.35">
      <c r="E29" s="15">
        <f t="shared" si="1"/>
        <v>0</v>
      </c>
      <c r="G29" t="str">
        <f t="shared" si="2"/>
        <v>Other</v>
      </c>
      <c r="H29" s="38">
        <f t="shared" si="2"/>
        <v>0</v>
      </c>
    </row>
    <row r="30" spans="2:8" x14ac:dyDescent="0.35">
      <c r="E30" s="15">
        <f t="shared" si="1"/>
        <v>0</v>
      </c>
      <c r="G30" t="str">
        <f t="shared" si="2"/>
        <v>Other</v>
      </c>
      <c r="H30" s="38">
        <f t="shared" si="2"/>
        <v>0</v>
      </c>
    </row>
    <row r="31" spans="2:8" x14ac:dyDescent="0.35">
      <c r="E31" s="15">
        <f t="shared" si="1"/>
        <v>0</v>
      </c>
      <c r="G31" t="str">
        <f t="shared" si="2"/>
        <v>Other</v>
      </c>
      <c r="H31" s="38">
        <f t="shared" si="2"/>
        <v>0</v>
      </c>
    </row>
    <row r="32" spans="2:8" ht="15.45" x14ac:dyDescent="0.4">
      <c r="D32" s="8" t="s">
        <v>88</v>
      </c>
      <c r="E32" s="41">
        <f>SUM(E24:E31)</f>
        <v>0</v>
      </c>
      <c r="G32" s="8" t="s">
        <v>9</v>
      </c>
      <c r="H32" s="41">
        <f>SUM(H24:H31)</f>
        <v>0</v>
      </c>
    </row>
    <row r="33" spans="8:8" x14ac:dyDescent="0.35">
      <c r="H33" s="15"/>
    </row>
    <row r="34" spans="8:8" x14ac:dyDescent="0.35">
      <c r="H34" s="15"/>
    </row>
    <row r="35" spans="8:8" x14ac:dyDescent="0.35">
      <c r="H35" s="15"/>
    </row>
  </sheetData>
  <sheetProtection sheet="1" objects="1" scenarios="1"/>
  <mergeCells count="1">
    <mergeCell ref="C1:H1"/>
  </mergeCells>
  <pageMargins left="0.7" right="0.7" top="0.75" bottom="0.75" header="0.3" footer="0.3"/>
  <pageSetup scale="63" orientation="portrait" horizontalDpi="4294967295" verticalDpi="4294967295" r:id="rId1"/>
  <headerFooter>
    <oddFooter>&amp;L&amp;F&amp;R&amp;A
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72562-B616-4638-9176-2C448F55F584}">
  <dimension ref="B1:H35"/>
  <sheetViews>
    <sheetView zoomScaleNormal="100" workbookViewId="0">
      <selection activeCell="F6" sqref="F6"/>
    </sheetView>
  </sheetViews>
  <sheetFormatPr defaultRowHeight="15" x14ac:dyDescent="0.35"/>
  <cols>
    <col min="1" max="1" width="2.875" customWidth="1"/>
    <col min="2" max="2" width="4.9375" customWidth="1"/>
    <col min="3" max="3" width="12.875" customWidth="1"/>
    <col min="4" max="4" width="2.5625" customWidth="1"/>
    <col min="7" max="7" width="16.5" customWidth="1"/>
  </cols>
  <sheetData>
    <row r="1" spans="2:8" ht="15.45" x14ac:dyDescent="0.4">
      <c r="C1" s="132" t="s">
        <v>21</v>
      </c>
      <c r="D1" s="133"/>
      <c r="E1" s="133"/>
      <c r="F1" s="133"/>
      <c r="G1" s="133"/>
      <c r="H1" s="133"/>
    </row>
    <row r="3" spans="2:8" x14ac:dyDescent="0.35">
      <c r="C3" s="22" t="str">
        <f>'1. Jan Lease '!D3</f>
        <v>Blank</v>
      </c>
      <c r="D3" s="22"/>
    </row>
    <row r="4" spans="2:8" x14ac:dyDescent="0.35">
      <c r="C4" s="22" t="s">
        <v>10</v>
      </c>
      <c r="E4" s="52">
        <f>'1. Jan Lease '!D4</f>
        <v>2018</v>
      </c>
    </row>
    <row r="5" spans="2:8" ht="15.45" x14ac:dyDescent="0.4">
      <c r="C5" s="9" t="s">
        <v>33</v>
      </c>
      <c r="E5" s="24"/>
    </row>
    <row r="6" spans="2:8" ht="15.45" x14ac:dyDescent="0.4">
      <c r="C6" s="8" t="s">
        <v>11</v>
      </c>
      <c r="E6" s="25">
        <f>'1. Jan Lease '!D6</f>
        <v>0</v>
      </c>
      <c r="F6" s="9"/>
    </row>
    <row r="7" spans="2:8" ht="15.45" x14ac:dyDescent="0.4">
      <c r="D7" s="27"/>
      <c r="E7" s="27"/>
      <c r="F7" s="10" t="s">
        <v>0</v>
      </c>
      <c r="G7" s="10" t="s">
        <v>1</v>
      </c>
      <c r="H7" s="27" t="s">
        <v>9</v>
      </c>
    </row>
    <row r="8" spans="2:8" ht="15.45" x14ac:dyDescent="0.4">
      <c r="C8" s="9"/>
      <c r="D8" s="61"/>
      <c r="E8" s="27" t="s">
        <v>8</v>
      </c>
      <c r="F8" s="10" t="s">
        <v>13</v>
      </c>
      <c r="G8" s="10" t="s">
        <v>2</v>
      </c>
      <c r="H8" s="27" t="s">
        <v>14</v>
      </c>
    </row>
    <row r="9" spans="2:8" ht="15.45" x14ac:dyDescent="0.4">
      <c r="B9" s="13"/>
      <c r="C9" s="56" t="str">
        <f>'1. Jan Lease '!C9</f>
        <v>Total Ranch</v>
      </c>
      <c r="D9" s="5"/>
      <c r="E9" s="3">
        <v>0</v>
      </c>
      <c r="F9" s="22">
        <f>'1. Jan Lease '!F9</f>
        <v>1.8</v>
      </c>
      <c r="G9" s="22" t="str">
        <f>'1. Jan Lease '!G9</f>
        <v>Bulls</v>
      </c>
      <c r="H9" s="42">
        <f>IF(E9=0,0,E9*F9)</f>
        <v>0</v>
      </c>
    </row>
    <row r="10" spans="2:8" x14ac:dyDescent="0.35">
      <c r="B10" s="13"/>
      <c r="C10" s="54"/>
      <c r="D10" s="5"/>
      <c r="E10" s="3">
        <v>0</v>
      </c>
      <c r="F10" s="22">
        <f>'1. Jan Lease '!F10</f>
        <v>1.5</v>
      </c>
      <c r="G10" s="22" t="str">
        <f>'1. Jan Lease '!G10</f>
        <v>Cow-Calf Pairs</v>
      </c>
      <c r="H10" s="42">
        <f t="shared" ref="H10:H16" si="0">IF(E10=0,0,E10*F10)</f>
        <v>0</v>
      </c>
    </row>
    <row r="11" spans="2:8" x14ac:dyDescent="0.35">
      <c r="B11" s="13"/>
      <c r="C11" s="54"/>
      <c r="D11" s="5"/>
      <c r="E11" s="3">
        <v>0</v>
      </c>
      <c r="F11" s="22">
        <f>'1. Jan Lease '!F11</f>
        <v>1.2</v>
      </c>
      <c r="G11" s="22" t="str">
        <f>'1. Jan Lease '!G11</f>
        <v>Cows-Open or Bred</v>
      </c>
      <c r="H11" s="42">
        <f t="shared" si="0"/>
        <v>0</v>
      </c>
    </row>
    <row r="12" spans="2:8" x14ac:dyDescent="0.35">
      <c r="B12" s="13"/>
      <c r="C12" s="54"/>
      <c r="D12" s="5"/>
      <c r="E12" s="3">
        <v>0</v>
      </c>
      <c r="F12" s="26">
        <f>'1. Jan Lease '!F12</f>
        <v>1</v>
      </c>
      <c r="G12" s="22" t="str">
        <f>'1. Jan Lease '!G12</f>
        <v>Heifers-Pregnant</v>
      </c>
      <c r="H12" s="42">
        <f t="shared" si="0"/>
        <v>0</v>
      </c>
    </row>
    <row r="13" spans="2:8" x14ac:dyDescent="0.35">
      <c r="B13" s="13"/>
      <c r="C13" s="54"/>
      <c r="D13" s="5"/>
      <c r="E13" s="3">
        <v>0</v>
      </c>
      <c r="F13" s="22">
        <f>'1. Jan Lease '!F13</f>
        <v>0.75</v>
      </c>
      <c r="G13" s="22" t="str">
        <f>'1. Jan Lease '!G13</f>
        <v>Heifers - Open</v>
      </c>
      <c r="H13" s="42">
        <f t="shared" si="0"/>
        <v>0</v>
      </c>
    </row>
    <row r="14" spans="2:8" x14ac:dyDescent="0.35">
      <c r="B14" s="13"/>
      <c r="C14" s="54"/>
      <c r="D14" s="5"/>
      <c r="E14" s="3">
        <v>0</v>
      </c>
      <c r="F14" s="22">
        <f>'1. Jan Lease '!F14</f>
        <v>0</v>
      </c>
      <c r="G14" s="22" t="str">
        <f>'1. Jan Lease '!G14</f>
        <v>Other</v>
      </c>
      <c r="H14" s="42">
        <f t="shared" si="0"/>
        <v>0</v>
      </c>
    </row>
    <row r="15" spans="2:8" x14ac:dyDescent="0.35">
      <c r="B15" s="13"/>
      <c r="C15" s="54"/>
      <c r="D15" s="5"/>
      <c r="E15" s="3">
        <v>0</v>
      </c>
      <c r="F15" s="22">
        <f>'1. Jan Lease '!F15</f>
        <v>0</v>
      </c>
      <c r="G15" s="22" t="str">
        <f>'1. Jan Lease '!G15</f>
        <v>Other</v>
      </c>
      <c r="H15" s="42">
        <f t="shared" si="0"/>
        <v>0</v>
      </c>
    </row>
    <row r="16" spans="2:8" x14ac:dyDescent="0.35">
      <c r="B16" s="13"/>
      <c r="C16" s="54"/>
      <c r="D16" s="5"/>
      <c r="E16" s="3">
        <v>0</v>
      </c>
      <c r="F16" s="22">
        <f>'1. Jan Lease '!F16</f>
        <v>0</v>
      </c>
      <c r="G16" s="22" t="str">
        <f>'1. Jan Lease '!G16</f>
        <v>Other</v>
      </c>
      <c r="H16" s="42">
        <f t="shared" si="0"/>
        <v>0</v>
      </c>
    </row>
    <row r="17" spans="2:8" ht="15.45" x14ac:dyDescent="0.4">
      <c r="B17" s="13"/>
      <c r="C17" s="53" t="s">
        <v>9</v>
      </c>
      <c r="D17" s="7"/>
      <c r="E17" s="12">
        <f>SUM(E9:E16)</f>
        <v>0</v>
      </c>
      <c r="F17" s="2"/>
      <c r="G17" s="2"/>
      <c r="H17" s="21">
        <f>SUM(H9:H16)</f>
        <v>0</v>
      </c>
    </row>
    <row r="18" spans="2:8" ht="15.45" x14ac:dyDescent="0.4">
      <c r="B18" s="13"/>
      <c r="C18" s="101" t="s">
        <v>93</v>
      </c>
      <c r="D18" s="101"/>
      <c r="E18" s="7"/>
      <c r="F18" s="2"/>
      <c r="G18" s="2"/>
      <c r="H18" s="21"/>
    </row>
    <row r="19" spans="2:8" x14ac:dyDescent="0.35">
      <c r="B19" t="s">
        <v>16</v>
      </c>
      <c r="C19" s="106" t="s">
        <v>89</v>
      </c>
      <c r="D19" s="106"/>
      <c r="E19" s="88">
        <v>0</v>
      </c>
      <c r="H19" s="15"/>
    </row>
    <row r="20" spans="2:8" ht="15.45" x14ac:dyDescent="0.4">
      <c r="B20" s="8" t="str">
        <f>C5</f>
        <v>November</v>
      </c>
      <c r="D20" s="61"/>
      <c r="E20" s="53" t="s">
        <v>17</v>
      </c>
      <c r="F20" s="53"/>
      <c r="G20" s="53"/>
      <c r="H20" s="53" t="s">
        <v>18</v>
      </c>
    </row>
    <row r="21" spans="2:8" ht="15.45" x14ac:dyDescent="0.4">
      <c r="B21" s="8" t="s">
        <v>92</v>
      </c>
      <c r="D21" s="17"/>
      <c r="E21" s="16">
        <f>E17</f>
        <v>0</v>
      </c>
      <c r="F21" s="17"/>
      <c r="G21" s="17"/>
      <c r="H21" s="16">
        <f>H17</f>
        <v>0</v>
      </c>
    </row>
    <row r="22" spans="2:8" x14ac:dyDescent="0.35">
      <c r="H22" s="15"/>
    </row>
    <row r="23" spans="2:8" ht="15.45" x14ac:dyDescent="0.4">
      <c r="E23" s="8" t="s">
        <v>45</v>
      </c>
      <c r="G23" s="8" t="s">
        <v>2</v>
      </c>
      <c r="H23" s="16" t="s">
        <v>44</v>
      </c>
    </row>
    <row r="24" spans="2:8" x14ac:dyDescent="0.35">
      <c r="D24" s="38"/>
      <c r="E24" s="15">
        <f>E9</f>
        <v>0</v>
      </c>
      <c r="G24" t="str">
        <f>G9</f>
        <v>Bulls</v>
      </c>
      <c r="H24" s="38">
        <f>H9</f>
        <v>0</v>
      </c>
    </row>
    <row r="25" spans="2:8" x14ac:dyDescent="0.35">
      <c r="E25" s="15">
        <f t="shared" ref="E25:E31" si="1">E10</f>
        <v>0</v>
      </c>
      <c r="G25" t="str">
        <f t="shared" ref="G25:H31" si="2">G10</f>
        <v>Cow-Calf Pairs</v>
      </c>
      <c r="H25" s="38">
        <f t="shared" si="2"/>
        <v>0</v>
      </c>
    </row>
    <row r="26" spans="2:8" x14ac:dyDescent="0.35">
      <c r="C26" s="54"/>
      <c r="D26" s="62"/>
      <c r="E26" s="15">
        <f t="shared" si="1"/>
        <v>0</v>
      </c>
      <c r="G26" t="str">
        <f t="shared" si="2"/>
        <v>Cows-Open or Bred</v>
      </c>
      <c r="H26" s="38">
        <f t="shared" si="2"/>
        <v>0</v>
      </c>
    </row>
    <row r="27" spans="2:8" x14ac:dyDescent="0.35">
      <c r="E27" s="15">
        <f t="shared" si="1"/>
        <v>0</v>
      </c>
      <c r="G27" t="str">
        <f t="shared" si="2"/>
        <v>Heifers-Pregnant</v>
      </c>
      <c r="H27" s="38">
        <f t="shared" si="2"/>
        <v>0</v>
      </c>
    </row>
    <row r="28" spans="2:8" x14ac:dyDescent="0.35">
      <c r="E28" s="15">
        <f t="shared" si="1"/>
        <v>0</v>
      </c>
      <c r="G28" t="str">
        <f t="shared" si="2"/>
        <v>Heifers - Open</v>
      </c>
      <c r="H28" s="38">
        <f t="shared" si="2"/>
        <v>0</v>
      </c>
    </row>
    <row r="29" spans="2:8" x14ac:dyDescent="0.35">
      <c r="E29" s="15">
        <f t="shared" si="1"/>
        <v>0</v>
      </c>
      <c r="G29" t="str">
        <f t="shared" si="2"/>
        <v>Other</v>
      </c>
      <c r="H29" s="38">
        <f t="shared" si="2"/>
        <v>0</v>
      </c>
    </row>
    <row r="30" spans="2:8" x14ac:dyDescent="0.35">
      <c r="E30" s="15">
        <f t="shared" si="1"/>
        <v>0</v>
      </c>
      <c r="G30" t="str">
        <f t="shared" si="2"/>
        <v>Other</v>
      </c>
      <c r="H30" s="38">
        <f t="shared" si="2"/>
        <v>0</v>
      </c>
    </row>
    <row r="31" spans="2:8" x14ac:dyDescent="0.35">
      <c r="E31" s="15">
        <f t="shared" si="1"/>
        <v>0</v>
      </c>
      <c r="G31" t="str">
        <f t="shared" si="2"/>
        <v>Other</v>
      </c>
      <c r="H31" s="38">
        <f t="shared" si="2"/>
        <v>0</v>
      </c>
    </row>
    <row r="32" spans="2:8" ht="15.45" x14ac:dyDescent="0.4">
      <c r="D32" s="8" t="s">
        <v>51</v>
      </c>
      <c r="E32" s="41">
        <f>SUM(E24:E31)</f>
        <v>0</v>
      </c>
      <c r="G32" s="8" t="s">
        <v>9</v>
      </c>
      <c r="H32" s="41">
        <f>SUM(H24:H31)</f>
        <v>0</v>
      </c>
    </row>
    <row r="33" spans="8:8" x14ac:dyDescent="0.35">
      <c r="H33" s="15"/>
    </row>
    <row r="34" spans="8:8" x14ac:dyDescent="0.35">
      <c r="H34" s="15"/>
    </row>
    <row r="35" spans="8:8" x14ac:dyDescent="0.35">
      <c r="H35" s="15"/>
    </row>
  </sheetData>
  <sheetProtection sheet="1" objects="1" scenarios="1"/>
  <mergeCells count="1">
    <mergeCell ref="C1:H1"/>
  </mergeCells>
  <pageMargins left="0.7" right="0.7" top="0.75" bottom="0.75" header="0.3" footer="0.3"/>
  <pageSetup scale="63" orientation="portrait" horizontalDpi="4294967295" verticalDpi="4294967295" r:id="rId1"/>
  <headerFooter>
    <oddFooter>&amp;L&amp;F&amp;R&amp;A
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8DD44-931D-48BC-823F-CDCF94C7EEF8}">
  <dimension ref="B1:H35"/>
  <sheetViews>
    <sheetView zoomScaleNormal="100" workbookViewId="0">
      <selection activeCell="F5" sqref="F5"/>
    </sheetView>
  </sheetViews>
  <sheetFormatPr defaultRowHeight="15" x14ac:dyDescent="0.35"/>
  <cols>
    <col min="1" max="1" width="2.6875" customWidth="1"/>
    <col min="2" max="2" width="4.125" customWidth="1"/>
    <col min="3" max="3" width="12.375" customWidth="1"/>
    <col min="4" max="4" width="3.1875" customWidth="1"/>
    <col min="7" max="7" width="17.625" customWidth="1"/>
  </cols>
  <sheetData>
    <row r="1" spans="2:8" ht="15.45" x14ac:dyDescent="0.4">
      <c r="C1" s="132" t="s">
        <v>21</v>
      </c>
      <c r="D1" s="133"/>
      <c r="E1" s="133"/>
      <c r="F1" s="133"/>
      <c r="G1" s="133"/>
      <c r="H1" s="133"/>
    </row>
    <row r="3" spans="2:8" x14ac:dyDescent="0.35">
      <c r="C3" s="22" t="str">
        <f>'1. Jan Lease '!D3</f>
        <v>Blank</v>
      </c>
      <c r="D3" s="22"/>
    </row>
    <row r="4" spans="2:8" x14ac:dyDescent="0.35">
      <c r="C4" s="22" t="s">
        <v>10</v>
      </c>
      <c r="E4" s="52">
        <f>'1. Jan Lease '!D4</f>
        <v>2018</v>
      </c>
    </row>
    <row r="5" spans="2:8" ht="15.45" x14ac:dyDescent="0.4">
      <c r="C5" s="9" t="s">
        <v>38</v>
      </c>
      <c r="E5" s="24"/>
    </row>
    <row r="6" spans="2:8" ht="15.45" x14ac:dyDescent="0.4">
      <c r="C6" s="8" t="s">
        <v>11</v>
      </c>
      <c r="E6" s="25">
        <f>'1. Jan Lease '!D6</f>
        <v>0</v>
      </c>
    </row>
    <row r="7" spans="2:8" ht="15.45" x14ac:dyDescent="0.4">
      <c r="D7" s="27"/>
      <c r="E7" s="27"/>
      <c r="F7" s="10" t="s">
        <v>0</v>
      </c>
      <c r="G7" s="10" t="s">
        <v>1</v>
      </c>
      <c r="H7" s="27" t="s">
        <v>9</v>
      </c>
    </row>
    <row r="8" spans="2:8" ht="15.45" x14ac:dyDescent="0.4">
      <c r="C8" s="9"/>
      <c r="D8" s="61"/>
      <c r="E8" s="27" t="s">
        <v>8</v>
      </c>
      <c r="F8" s="10" t="s">
        <v>13</v>
      </c>
      <c r="G8" s="10" t="s">
        <v>2</v>
      </c>
      <c r="H8" s="27" t="s">
        <v>14</v>
      </c>
    </row>
    <row r="9" spans="2:8" ht="15.45" x14ac:dyDescent="0.4">
      <c r="B9" s="13"/>
      <c r="C9" s="56" t="str">
        <f>'1. Jan Lease '!C9</f>
        <v>Total Ranch</v>
      </c>
      <c r="D9" s="5"/>
      <c r="E9" s="3">
        <v>0</v>
      </c>
      <c r="F9" s="22">
        <f>'1. Jan Lease '!F9</f>
        <v>1.8</v>
      </c>
      <c r="G9" s="22" t="str">
        <f>'1. Jan Lease '!G9</f>
        <v>Bulls</v>
      </c>
      <c r="H9" s="42">
        <f>IF(E9=0,0,E9*F9)</f>
        <v>0</v>
      </c>
    </row>
    <row r="10" spans="2:8" x14ac:dyDescent="0.35">
      <c r="B10" s="13"/>
      <c r="C10" s="54"/>
      <c r="D10" s="5"/>
      <c r="E10" s="3">
        <v>0</v>
      </c>
      <c r="F10" s="22">
        <f>'1. Jan Lease '!F10</f>
        <v>1.5</v>
      </c>
      <c r="G10" s="22" t="str">
        <f>'1. Jan Lease '!G10</f>
        <v>Cow-Calf Pairs</v>
      </c>
      <c r="H10" s="42">
        <f t="shared" ref="H10:H16" si="0">IF(E10=0,0,E10*F10)</f>
        <v>0</v>
      </c>
    </row>
    <row r="11" spans="2:8" x14ac:dyDescent="0.35">
      <c r="B11" s="13"/>
      <c r="C11" s="54"/>
      <c r="D11" s="5"/>
      <c r="E11" s="3">
        <v>0</v>
      </c>
      <c r="F11" s="22">
        <f>'1. Jan Lease '!F11</f>
        <v>1.2</v>
      </c>
      <c r="G11" s="22" t="str">
        <f>'1. Jan Lease '!G11</f>
        <v>Cows-Open or Bred</v>
      </c>
      <c r="H11" s="42">
        <f t="shared" si="0"/>
        <v>0</v>
      </c>
    </row>
    <row r="12" spans="2:8" x14ac:dyDescent="0.35">
      <c r="B12" s="13"/>
      <c r="C12" s="54"/>
      <c r="D12" s="5"/>
      <c r="E12" s="3">
        <v>0</v>
      </c>
      <c r="F12" s="26">
        <f>'1. Jan Lease '!F12</f>
        <v>1</v>
      </c>
      <c r="G12" s="22" t="str">
        <f>'1. Jan Lease '!G12</f>
        <v>Heifers-Pregnant</v>
      </c>
      <c r="H12" s="42">
        <f t="shared" si="0"/>
        <v>0</v>
      </c>
    </row>
    <row r="13" spans="2:8" x14ac:dyDescent="0.35">
      <c r="B13" s="13"/>
      <c r="C13" s="54"/>
      <c r="D13" s="5"/>
      <c r="E13" s="3">
        <v>0</v>
      </c>
      <c r="F13" s="22">
        <f>'1. Jan Lease '!F13</f>
        <v>0.75</v>
      </c>
      <c r="G13" s="22" t="str">
        <f>'1. Jan Lease '!G13</f>
        <v>Heifers - Open</v>
      </c>
      <c r="H13" s="42">
        <f t="shared" si="0"/>
        <v>0</v>
      </c>
    </row>
    <row r="14" spans="2:8" x14ac:dyDescent="0.35">
      <c r="B14" s="13"/>
      <c r="C14" s="54"/>
      <c r="D14" s="5"/>
      <c r="E14" s="3">
        <v>0</v>
      </c>
      <c r="F14" s="22">
        <f>'1. Jan Lease '!F14</f>
        <v>0</v>
      </c>
      <c r="G14" s="22" t="str">
        <f>'1. Jan Lease '!G14</f>
        <v>Other</v>
      </c>
      <c r="H14" s="42">
        <f t="shared" si="0"/>
        <v>0</v>
      </c>
    </row>
    <row r="15" spans="2:8" x14ac:dyDescent="0.35">
      <c r="B15" s="13"/>
      <c r="C15" s="54"/>
      <c r="D15" s="5"/>
      <c r="E15" s="3">
        <v>0</v>
      </c>
      <c r="F15" s="22">
        <f>'1. Jan Lease '!F15</f>
        <v>0</v>
      </c>
      <c r="G15" s="22" t="str">
        <f>'1. Jan Lease '!G15</f>
        <v>Other</v>
      </c>
      <c r="H15" s="42">
        <f t="shared" si="0"/>
        <v>0</v>
      </c>
    </row>
    <row r="16" spans="2:8" x14ac:dyDescent="0.35">
      <c r="B16" s="13"/>
      <c r="C16" s="54"/>
      <c r="D16" s="5"/>
      <c r="E16" s="3">
        <v>0</v>
      </c>
      <c r="F16" s="22">
        <f>'1. Jan Lease '!F16</f>
        <v>0</v>
      </c>
      <c r="G16" s="22" t="str">
        <f>'1. Jan Lease '!G16</f>
        <v>Other</v>
      </c>
      <c r="H16" s="42">
        <f t="shared" si="0"/>
        <v>0</v>
      </c>
    </row>
    <row r="17" spans="2:8" ht="15.45" x14ac:dyDescent="0.4">
      <c r="B17" s="13"/>
      <c r="C17" s="53" t="s">
        <v>9</v>
      </c>
      <c r="D17" s="7"/>
      <c r="E17" s="12">
        <f>SUM(E9:E16)</f>
        <v>0</v>
      </c>
      <c r="F17" s="2"/>
      <c r="G17" s="2"/>
      <c r="H17" s="21">
        <f>SUM(H9:H16)</f>
        <v>0</v>
      </c>
    </row>
    <row r="18" spans="2:8" ht="15.45" x14ac:dyDescent="0.4">
      <c r="B18" s="13"/>
      <c r="C18" s="101" t="s">
        <v>93</v>
      </c>
      <c r="D18" s="101"/>
      <c r="E18" s="7"/>
      <c r="F18" s="2"/>
      <c r="G18" s="2"/>
      <c r="H18" s="21"/>
    </row>
    <row r="19" spans="2:8" x14ac:dyDescent="0.35">
      <c r="B19" t="s">
        <v>16</v>
      </c>
      <c r="C19" s="106" t="s">
        <v>89</v>
      </c>
      <c r="D19" s="106"/>
      <c r="E19" s="88">
        <v>0</v>
      </c>
      <c r="H19" s="15"/>
    </row>
    <row r="20" spans="2:8" ht="15.45" x14ac:dyDescent="0.4">
      <c r="B20" s="8" t="str">
        <f>C5</f>
        <v>Decenber</v>
      </c>
      <c r="D20" s="61"/>
      <c r="E20" s="53" t="s">
        <v>17</v>
      </c>
      <c r="F20" s="53"/>
      <c r="G20" s="53"/>
      <c r="H20" s="53" t="s">
        <v>18</v>
      </c>
    </row>
    <row r="21" spans="2:8" ht="15.45" x14ac:dyDescent="0.4">
      <c r="B21" s="8" t="s">
        <v>92</v>
      </c>
      <c r="D21" s="17"/>
      <c r="E21" s="16">
        <f>E17</f>
        <v>0</v>
      </c>
      <c r="F21" s="17"/>
      <c r="G21" s="17"/>
      <c r="H21" s="16">
        <f>H17</f>
        <v>0</v>
      </c>
    </row>
    <row r="22" spans="2:8" x14ac:dyDescent="0.35">
      <c r="H22" s="15"/>
    </row>
    <row r="23" spans="2:8" ht="15.45" x14ac:dyDescent="0.4">
      <c r="E23" s="8" t="s">
        <v>45</v>
      </c>
      <c r="G23" s="8" t="s">
        <v>2</v>
      </c>
      <c r="H23" s="16" t="s">
        <v>44</v>
      </c>
    </row>
    <row r="24" spans="2:8" x14ac:dyDescent="0.35">
      <c r="D24" s="38"/>
      <c r="E24" s="15">
        <f>E9</f>
        <v>0</v>
      </c>
      <c r="G24" t="str">
        <f>G9</f>
        <v>Bulls</v>
      </c>
      <c r="H24" s="38">
        <f>H9</f>
        <v>0</v>
      </c>
    </row>
    <row r="25" spans="2:8" x14ac:dyDescent="0.35">
      <c r="E25" s="15">
        <f t="shared" ref="E25:E31" si="1">E10</f>
        <v>0</v>
      </c>
      <c r="G25" t="str">
        <f t="shared" ref="G25:H31" si="2">G10</f>
        <v>Cow-Calf Pairs</v>
      </c>
      <c r="H25" s="38">
        <f t="shared" si="2"/>
        <v>0</v>
      </c>
    </row>
    <row r="26" spans="2:8" x14ac:dyDescent="0.35">
      <c r="C26" s="54"/>
      <c r="D26" s="62"/>
      <c r="E26" s="15">
        <f t="shared" si="1"/>
        <v>0</v>
      </c>
      <c r="G26" t="str">
        <f t="shared" si="2"/>
        <v>Cows-Open or Bred</v>
      </c>
      <c r="H26" s="38">
        <f t="shared" si="2"/>
        <v>0</v>
      </c>
    </row>
    <row r="27" spans="2:8" x14ac:dyDescent="0.35">
      <c r="E27" s="15">
        <f t="shared" si="1"/>
        <v>0</v>
      </c>
      <c r="G27" t="str">
        <f t="shared" si="2"/>
        <v>Heifers-Pregnant</v>
      </c>
      <c r="H27" s="38">
        <f t="shared" si="2"/>
        <v>0</v>
      </c>
    </row>
    <row r="28" spans="2:8" x14ac:dyDescent="0.35">
      <c r="E28" s="15">
        <f t="shared" si="1"/>
        <v>0</v>
      </c>
      <c r="G28" t="str">
        <f t="shared" si="2"/>
        <v>Heifers - Open</v>
      </c>
      <c r="H28" s="38">
        <f t="shared" si="2"/>
        <v>0</v>
      </c>
    </row>
    <row r="29" spans="2:8" x14ac:dyDescent="0.35">
      <c r="E29" s="15">
        <f t="shared" si="1"/>
        <v>0</v>
      </c>
      <c r="G29" t="str">
        <f t="shared" si="2"/>
        <v>Other</v>
      </c>
      <c r="H29" s="38">
        <f t="shared" si="2"/>
        <v>0</v>
      </c>
    </row>
    <row r="30" spans="2:8" x14ac:dyDescent="0.35">
      <c r="E30" s="15">
        <f t="shared" si="1"/>
        <v>0</v>
      </c>
      <c r="G30" t="str">
        <f t="shared" si="2"/>
        <v>Other</v>
      </c>
      <c r="H30" s="38">
        <f t="shared" si="2"/>
        <v>0</v>
      </c>
    </row>
    <row r="31" spans="2:8" x14ac:dyDescent="0.35">
      <c r="E31" s="15">
        <f t="shared" si="1"/>
        <v>0</v>
      </c>
      <c r="G31" t="str">
        <f t="shared" si="2"/>
        <v>Other</v>
      </c>
      <c r="H31" s="38">
        <f t="shared" si="2"/>
        <v>0</v>
      </c>
    </row>
    <row r="32" spans="2:8" ht="15.45" x14ac:dyDescent="0.4">
      <c r="D32" s="8" t="s">
        <v>51</v>
      </c>
      <c r="E32" s="41">
        <f>SUM(E24:E31)</f>
        <v>0</v>
      </c>
      <c r="G32" s="8" t="s">
        <v>9</v>
      </c>
      <c r="H32" s="41">
        <f>SUM(H24:H31)</f>
        <v>0</v>
      </c>
    </row>
    <row r="33" spans="8:8" x14ac:dyDescent="0.35">
      <c r="H33" s="15"/>
    </row>
    <row r="34" spans="8:8" x14ac:dyDescent="0.35">
      <c r="H34" s="15"/>
    </row>
    <row r="35" spans="8:8" x14ac:dyDescent="0.35">
      <c r="H35" s="15"/>
    </row>
  </sheetData>
  <sheetProtection sheet="1" objects="1" scenarios="1"/>
  <mergeCells count="1">
    <mergeCell ref="C1:H1"/>
  </mergeCells>
  <pageMargins left="0.7" right="0.7" top="0.75" bottom="0.75" header="0.3" footer="0.3"/>
  <pageSetup scale="63" orientation="portrait" horizontalDpi="4294967295" verticalDpi="4294967295" r:id="rId1"/>
  <headerFooter>
    <oddFooter>&amp;L&amp;F&amp;R&amp;A
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9F652-B08F-466B-91FA-F8907AAAF2AD}">
  <sheetPr>
    <pageSetUpPr fitToPage="1"/>
  </sheetPr>
  <dimension ref="C1:K23"/>
  <sheetViews>
    <sheetView topLeftCell="A13" workbookViewId="0">
      <selection activeCell="H13" sqref="H13"/>
    </sheetView>
  </sheetViews>
  <sheetFormatPr defaultRowHeight="15" x14ac:dyDescent="0.35"/>
  <cols>
    <col min="1" max="1" width="2.6875" customWidth="1"/>
    <col min="2" max="2" width="4.9375" customWidth="1"/>
    <col min="3" max="3" width="12.5" customWidth="1"/>
    <col min="4" max="4" width="12.0625" customWidth="1"/>
    <col min="5" max="5" width="9.1875" customWidth="1"/>
    <col min="6" max="6" width="1.8125" customWidth="1"/>
    <col min="8" max="8" width="10.875" customWidth="1"/>
    <col min="9" max="9" width="9.4375" customWidth="1"/>
  </cols>
  <sheetData>
    <row r="1" spans="3:11" ht="15.45" x14ac:dyDescent="0.4">
      <c r="C1" s="132" t="s">
        <v>82</v>
      </c>
      <c r="D1" s="133"/>
      <c r="E1" s="133"/>
      <c r="F1" s="133"/>
      <c r="G1" s="133"/>
      <c r="H1" s="133"/>
      <c r="I1" s="133"/>
    </row>
    <row r="2" spans="3:11" ht="15.45" x14ac:dyDescent="0.4">
      <c r="C2" s="78"/>
      <c r="D2" s="79"/>
      <c r="E2" s="79"/>
      <c r="F2" s="79"/>
      <c r="G2" s="79"/>
      <c r="H2" s="79"/>
      <c r="I2" s="79"/>
    </row>
    <row r="3" spans="3:11" ht="15.45" x14ac:dyDescent="0.4">
      <c r="C3" s="136" t="str">
        <f>'1. Jan Lease '!D3</f>
        <v>Blank</v>
      </c>
      <c r="D3" s="137"/>
      <c r="E3" s="96"/>
      <c r="F3" s="97"/>
      <c r="H3" s="96" t="s">
        <v>85</v>
      </c>
      <c r="I3" s="33">
        <f>'1. Jan Lease '!D4</f>
        <v>2018</v>
      </c>
    </row>
    <row r="4" spans="3:11" ht="15.45" x14ac:dyDescent="0.4">
      <c r="C4" s="80"/>
      <c r="D4" s="81"/>
      <c r="E4" s="79"/>
      <c r="F4" s="79"/>
      <c r="G4" s="79"/>
      <c r="H4" s="79"/>
      <c r="I4" s="79"/>
    </row>
    <row r="5" spans="3:11" ht="15.45" x14ac:dyDescent="0.4">
      <c r="E5" s="8" t="s">
        <v>70</v>
      </c>
      <c r="F5" s="61"/>
      <c r="H5" s="85">
        <f>'B. Monthly Income &amp; AUM Summary'!N23</f>
        <v>0</v>
      </c>
      <c r="I5" s="48" t="s">
        <v>64</v>
      </c>
    </row>
    <row r="6" spans="3:11" ht="15.45" x14ac:dyDescent="0.4">
      <c r="D6" s="8" t="s">
        <v>154</v>
      </c>
      <c r="E6" s="8" t="s">
        <v>71</v>
      </c>
      <c r="F6" s="61"/>
      <c r="I6" s="34"/>
    </row>
    <row r="7" spans="3:11" ht="15.45" x14ac:dyDescent="0.4">
      <c r="D7" s="36" t="s">
        <v>36</v>
      </c>
      <c r="E7" s="36" t="s">
        <v>36</v>
      </c>
      <c r="H7" s="45"/>
    </row>
    <row r="8" spans="3:11" ht="15.45" x14ac:dyDescent="0.4">
      <c r="C8" s="61"/>
      <c r="D8" s="61" t="s">
        <v>8</v>
      </c>
      <c r="E8" s="61" t="s">
        <v>80</v>
      </c>
      <c r="F8" s="61"/>
      <c r="H8" s="37"/>
      <c r="I8" s="37"/>
    </row>
    <row r="9" spans="3:11" ht="15.45" x14ac:dyDescent="0.4">
      <c r="C9" s="78" t="str">
        <f>'1. Jan Lease '!C9</f>
        <v>Total Ranch</v>
      </c>
      <c r="D9" s="15">
        <f>'1. Jan Lease '!E17+'2. Feb Lease '!F17+'3. March Lease'!E17+'4. April Lease'!E17+'5. May Lease'!E17+'6. June Lease'!E17+'7. July Lease'!E17+'8. August Lease'!E17+' 9.September Lease'!E17+'10. October Lease'!E17+'11. November Lease'!E17+'12. December Lease'!E17</f>
        <v>0</v>
      </c>
      <c r="E9" s="38">
        <f>'1. Jan Lease '!H17+'2. Feb Lease '!I17+'3. March Lease'!H17+'4. April Lease'!H17+'5. May Lease'!H17+'6. June Lease'!H17+'7. July Lease'!H17+'8. August Lease'!H17+' 9.September Lease'!H17+'10. October Lease'!H17+'11. November Lease'!H17+'12. December Lease'!H17</f>
        <v>0</v>
      </c>
      <c r="F9" s="61"/>
    </row>
    <row r="10" spans="3:11" ht="15.45" x14ac:dyDescent="0.4">
      <c r="C10" s="86"/>
      <c r="D10" s="32"/>
      <c r="E10" s="38"/>
      <c r="F10" s="86"/>
      <c r="G10" s="8" t="s">
        <v>71</v>
      </c>
    </row>
    <row r="11" spans="3:11" ht="15.45" x14ac:dyDescent="0.4">
      <c r="E11" s="86" t="s">
        <v>37</v>
      </c>
      <c r="F11" s="72"/>
      <c r="G11" s="36" t="s">
        <v>35</v>
      </c>
    </row>
    <row r="12" spans="3:11" ht="15.45" x14ac:dyDescent="0.4">
      <c r="C12" s="86"/>
      <c r="D12" s="32"/>
      <c r="E12" s="41" t="s">
        <v>78</v>
      </c>
      <c r="F12" s="72"/>
      <c r="G12" s="61" t="s">
        <v>40</v>
      </c>
      <c r="H12" s="61" t="s">
        <v>41</v>
      </c>
      <c r="I12" s="61" t="s">
        <v>42</v>
      </c>
      <c r="K12" s="100" t="s">
        <v>87</v>
      </c>
    </row>
    <row r="13" spans="3:11" ht="15.45" x14ac:dyDescent="0.4">
      <c r="C13" s="86" t="s">
        <v>78</v>
      </c>
      <c r="D13" s="15">
        <f>D9</f>
        <v>0</v>
      </c>
      <c r="E13" s="38">
        <f>'B. Monthly Income &amp; AUM Summary'!$K$24</f>
        <v>0</v>
      </c>
      <c r="F13" s="72"/>
      <c r="G13" s="131">
        <f>'1. Jan Lease '!G4</f>
        <v>0</v>
      </c>
      <c r="H13" s="30">
        <f>E13/12</f>
        <v>0</v>
      </c>
      <c r="I13" s="30" t="str">
        <f>IF(H13=0," ",G13/H13)</f>
        <v xml:space="preserve"> </v>
      </c>
    </row>
    <row r="14" spans="3:11" x14ac:dyDescent="0.35">
      <c r="C14" t="s">
        <v>81</v>
      </c>
      <c r="D14" s="32"/>
      <c r="E14" s="38"/>
      <c r="F14" s="72"/>
      <c r="G14" s="84"/>
      <c r="H14" s="30"/>
      <c r="I14" s="30"/>
    </row>
    <row r="15" spans="3:11" ht="15.45" x14ac:dyDescent="0.4">
      <c r="C15" s="95" t="s">
        <v>99</v>
      </c>
      <c r="D15" s="58"/>
      <c r="E15" s="41"/>
      <c r="F15" s="16"/>
      <c r="G15" s="58"/>
      <c r="H15" s="73"/>
      <c r="I15" s="30"/>
    </row>
    <row r="16" spans="3:11" ht="15.45" x14ac:dyDescent="0.4">
      <c r="C16" s="95"/>
      <c r="D16" s="58"/>
      <c r="E16" s="41"/>
      <c r="F16" s="16"/>
      <c r="G16" s="58"/>
      <c r="H16" s="73"/>
      <c r="I16" s="30"/>
    </row>
    <row r="17" spans="3:9" x14ac:dyDescent="0.35">
      <c r="C17" s="138" t="s">
        <v>63</v>
      </c>
      <c r="D17" s="139"/>
      <c r="E17" s="139"/>
      <c r="F17" s="139"/>
      <c r="G17" s="139"/>
      <c r="H17" s="139"/>
      <c r="I17" s="140"/>
    </row>
    <row r="18" spans="3:9" ht="15.45" x14ac:dyDescent="0.4">
      <c r="F18" s="59"/>
      <c r="G18" s="19"/>
    </row>
    <row r="22" spans="3:9" x14ac:dyDescent="0.35">
      <c r="D22" s="35"/>
    </row>
    <row r="23" spans="3:9" x14ac:dyDescent="0.35">
      <c r="D23" s="35"/>
      <c r="E23" s="14"/>
      <c r="F23" s="14"/>
    </row>
  </sheetData>
  <sheetProtection sheet="1" objects="1" scenarios="1"/>
  <mergeCells count="3">
    <mergeCell ref="C3:D3"/>
    <mergeCell ref="C17:I17"/>
    <mergeCell ref="C1:I1"/>
  </mergeCells>
  <pageMargins left="0.95" right="0.45" top="0.75" bottom="0.75" header="0.3" footer="0.3"/>
  <pageSetup orientation="portrait" horizontalDpi="4294967295" verticalDpi="4294967295" r:id="rId1"/>
  <headerFooter>
    <oddFooter>&amp;L&amp;F&amp;R&amp;A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22477-9924-4A3C-BD14-93A85AA162CD}">
  <sheetPr>
    <pageSetUpPr fitToPage="1"/>
  </sheetPr>
  <dimension ref="A1:X31"/>
  <sheetViews>
    <sheetView workbookViewId="0">
      <selection activeCell="C3" sqref="C3:E3"/>
    </sheetView>
  </sheetViews>
  <sheetFormatPr defaultRowHeight="15" x14ac:dyDescent="0.35"/>
  <cols>
    <col min="1" max="1" width="4.875" customWidth="1"/>
    <col min="2" max="2" width="12.75" customWidth="1"/>
    <col min="3" max="3" width="11" customWidth="1"/>
    <col min="4" max="4" width="1.75" customWidth="1"/>
    <col min="5" max="5" width="8.1875" customWidth="1"/>
    <col min="6" max="6" width="11.4375" customWidth="1"/>
    <col min="7" max="7" width="10.625" customWidth="1"/>
    <col min="8" max="8" width="9.5625" customWidth="1"/>
  </cols>
  <sheetData>
    <row r="1" spans="1:14" ht="15.45" x14ac:dyDescent="0.4">
      <c r="B1" s="132" t="s">
        <v>95</v>
      </c>
      <c r="C1" s="133"/>
      <c r="D1" s="133"/>
      <c r="E1" s="133"/>
      <c r="F1" s="133"/>
      <c r="G1" s="133"/>
      <c r="H1" s="133"/>
      <c r="I1" s="133"/>
      <c r="J1" s="133"/>
      <c r="K1" s="133"/>
    </row>
    <row r="2" spans="1:14" ht="15.45" x14ac:dyDescent="0.4">
      <c r="B2" s="78"/>
      <c r="C2" s="79"/>
      <c r="D2" s="79"/>
      <c r="E2" s="79"/>
      <c r="F2" s="79"/>
      <c r="G2" s="79"/>
      <c r="H2" s="79"/>
      <c r="I2" s="82"/>
      <c r="J2" s="87"/>
    </row>
    <row r="3" spans="1:14" ht="15.45" x14ac:dyDescent="0.4">
      <c r="B3" s="8" t="s">
        <v>84</v>
      </c>
      <c r="C3" s="141" t="str">
        <f>'1. Jan Lease '!D3</f>
        <v>Blank</v>
      </c>
      <c r="D3" s="141"/>
      <c r="E3" s="141"/>
      <c r="F3" s="79"/>
      <c r="G3" s="33" t="s">
        <v>85</v>
      </c>
      <c r="H3" s="33">
        <f>'A. AUM Summary'!I3</f>
        <v>2018</v>
      </c>
      <c r="I3" s="82"/>
      <c r="J3" s="87"/>
    </row>
    <row r="4" spans="1:14" x14ac:dyDescent="0.35">
      <c r="C4" s="34"/>
      <c r="D4" s="37"/>
      <c r="E4" s="34"/>
      <c r="F4" s="34"/>
      <c r="G4" s="34"/>
      <c r="H4" s="62"/>
      <c r="I4" s="43"/>
      <c r="J4" s="87"/>
    </row>
    <row r="5" spans="1:14" ht="15.45" x14ac:dyDescent="0.4">
      <c r="D5" s="61" t="s">
        <v>75</v>
      </c>
      <c r="F5" s="49"/>
      <c r="G5" s="90">
        <f>'C. Cattle AUM By Category'!D7</f>
        <v>0</v>
      </c>
      <c r="H5" s="48" t="s">
        <v>74</v>
      </c>
      <c r="I5" s="91">
        <f>C24</f>
        <v>0</v>
      </c>
      <c r="J5" s="91"/>
    </row>
    <row r="6" spans="1:14" ht="15.45" x14ac:dyDescent="0.4">
      <c r="B6" s="78"/>
      <c r="D6" s="78"/>
      <c r="F6" s="78"/>
      <c r="G6" s="90"/>
      <c r="H6" s="48"/>
      <c r="I6" s="91"/>
      <c r="J6" s="91"/>
    </row>
    <row r="7" spans="1:14" ht="15.45" x14ac:dyDescent="0.4">
      <c r="D7" s="36"/>
      <c r="E7" s="35" t="s">
        <v>76</v>
      </c>
      <c r="G7" s="34"/>
      <c r="H7" s="92">
        <f>N23</f>
        <v>0</v>
      </c>
      <c r="I7" s="43" t="s">
        <v>61</v>
      </c>
      <c r="J7" s="87"/>
    </row>
    <row r="8" spans="1:14" ht="15.45" x14ac:dyDescent="0.4">
      <c r="B8" s="33"/>
      <c r="C8" s="33"/>
      <c r="D8" s="36"/>
      <c r="E8" s="34"/>
      <c r="F8" s="29"/>
      <c r="G8" s="29"/>
      <c r="H8" s="62"/>
    </row>
    <row r="9" spans="1:14" ht="15.45" x14ac:dyDescent="0.4">
      <c r="C9" s="28" t="s">
        <v>36</v>
      </c>
      <c r="D9" s="63"/>
      <c r="E9" s="28" t="s">
        <v>36</v>
      </c>
      <c r="F9" s="9" t="s">
        <v>97</v>
      </c>
      <c r="G9" s="28" t="s">
        <v>36</v>
      </c>
      <c r="H9" s="9" t="s">
        <v>98</v>
      </c>
      <c r="I9" s="28" t="s">
        <v>14</v>
      </c>
      <c r="J9" s="86" t="s">
        <v>77</v>
      </c>
      <c r="K9" s="86" t="s">
        <v>78</v>
      </c>
      <c r="L9" s="98"/>
      <c r="N9" t="s">
        <v>61</v>
      </c>
    </row>
    <row r="10" spans="1:14" ht="15.45" x14ac:dyDescent="0.4">
      <c r="A10" s="8"/>
      <c r="B10" s="8" t="s">
        <v>61</v>
      </c>
      <c r="C10" s="28" t="s">
        <v>96</v>
      </c>
      <c r="D10" s="63"/>
      <c r="E10" s="27" t="s">
        <v>8</v>
      </c>
      <c r="F10" s="10" t="s">
        <v>20</v>
      </c>
      <c r="G10" s="27" t="s">
        <v>37</v>
      </c>
      <c r="H10" s="10" t="s">
        <v>19</v>
      </c>
      <c r="I10" s="28" t="s">
        <v>13</v>
      </c>
      <c r="J10" s="86" t="s">
        <v>78</v>
      </c>
      <c r="K10" s="86" t="s">
        <v>37</v>
      </c>
      <c r="L10" s="98"/>
      <c r="N10" t="s">
        <v>69</v>
      </c>
    </row>
    <row r="11" spans="1:14" x14ac:dyDescent="0.35">
      <c r="A11" s="6"/>
      <c r="B11" t="s">
        <v>26</v>
      </c>
      <c r="C11" s="35">
        <f>IF(E11=0,0,$G$5)</f>
        <v>0</v>
      </c>
      <c r="D11" s="64"/>
      <c r="E11" s="15">
        <f>'1. Jan Lease '!E21</f>
        <v>0</v>
      </c>
      <c r="F11" s="74" t="str">
        <f>IF(E11=0," ",C11/E11)</f>
        <v xml:space="preserve"> </v>
      </c>
      <c r="G11" s="38">
        <f>'1. Jan Lease '!H21</f>
        <v>0</v>
      </c>
      <c r="H11" s="74" t="str">
        <f>IF(G11=0," ",C11/G11)</f>
        <v xml:space="preserve"> </v>
      </c>
      <c r="I11" s="30">
        <f t="shared" ref="I11:I22" si="0">IF(G11=0,0,E11/G11)</f>
        <v>0</v>
      </c>
      <c r="J11" s="93">
        <v>10</v>
      </c>
      <c r="K11" s="94">
        <f>G11*J11*0.01</f>
        <v>0</v>
      </c>
      <c r="L11" s="94"/>
      <c r="N11">
        <f t="shared" ref="N11:N22" si="1">IF(E11=0,0,1)</f>
        <v>0</v>
      </c>
    </row>
    <row r="12" spans="1:14" x14ac:dyDescent="0.35">
      <c r="A12" s="6"/>
      <c r="B12" t="s">
        <v>22</v>
      </c>
      <c r="C12" s="35">
        <f t="shared" ref="C12:C22" si="2">IF(E12=0,0,$G$5)</f>
        <v>0</v>
      </c>
      <c r="D12" s="44"/>
      <c r="E12" s="15">
        <f>'2. Feb Lease '!F21</f>
        <v>0</v>
      </c>
      <c r="F12" s="74" t="str">
        <f t="shared" ref="F12:F24" si="3">IF(E12=0," ",C12/E12)</f>
        <v xml:space="preserve"> </v>
      </c>
      <c r="G12" s="38">
        <f>'2. Feb Lease '!I21</f>
        <v>0</v>
      </c>
      <c r="H12" s="74" t="str">
        <f t="shared" ref="H12:H22" si="4">IF(G12=0," ",C12/G12)</f>
        <v xml:space="preserve"> </v>
      </c>
      <c r="I12" s="30">
        <f t="shared" si="0"/>
        <v>0</v>
      </c>
      <c r="J12" s="93">
        <v>20</v>
      </c>
      <c r="K12" s="94">
        <f t="shared" ref="K12:K22" si="5">G12*J12*0.01</f>
        <v>0</v>
      </c>
      <c r="L12" s="94"/>
      <c r="N12">
        <f t="shared" si="1"/>
        <v>0</v>
      </c>
    </row>
    <row r="13" spans="1:14" x14ac:dyDescent="0.35">
      <c r="A13" s="6"/>
      <c r="B13" t="s">
        <v>23</v>
      </c>
      <c r="C13" s="35">
        <f t="shared" si="2"/>
        <v>0</v>
      </c>
      <c r="D13" s="44"/>
      <c r="E13" s="15">
        <f>'3. March Lease'!E21</f>
        <v>0</v>
      </c>
      <c r="F13" s="74" t="str">
        <f t="shared" si="3"/>
        <v xml:space="preserve"> </v>
      </c>
      <c r="G13" s="38">
        <f>'3. March Lease'!H21</f>
        <v>0</v>
      </c>
      <c r="H13" s="74" t="str">
        <f t="shared" si="4"/>
        <v xml:space="preserve"> </v>
      </c>
      <c r="I13" s="30">
        <f t="shared" si="0"/>
        <v>0</v>
      </c>
      <c r="J13" s="93">
        <v>100</v>
      </c>
      <c r="K13" s="94">
        <f t="shared" si="5"/>
        <v>0</v>
      </c>
      <c r="L13" s="94"/>
      <c r="N13">
        <f t="shared" si="1"/>
        <v>0</v>
      </c>
    </row>
    <row r="14" spans="1:14" x14ac:dyDescent="0.35">
      <c r="A14" s="6"/>
      <c r="B14" t="s">
        <v>27</v>
      </c>
      <c r="C14" s="35">
        <f t="shared" si="2"/>
        <v>0</v>
      </c>
      <c r="D14" s="44"/>
      <c r="E14" s="15">
        <f>'4. April Lease'!E21</f>
        <v>0</v>
      </c>
      <c r="F14" s="74" t="str">
        <f t="shared" si="3"/>
        <v xml:space="preserve"> </v>
      </c>
      <c r="G14" s="38">
        <f>'4. April Lease'!H21</f>
        <v>0</v>
      </c>
      <c r="H14" s="74" t="str">
        <f t="shared" si="4"/>
        <v xml:space="preserve"> </v>
      </c>
      <c r="I14" s="30">
        <f t="shared" si="0"/>
        <v>0</v>
      </c>
      <c r="J14" s="93">
        <v>100</v>
      </c>
      <c r="K14" s="94">
        <f t="shared" si="5"/>
        <v>0</v>
      </c>
      <c r="L14" s="94"/>
      <c r="N14">
        <f t="shared" si="1"/>
        <v>0</v>
      </c>
    </row>
    <row r="15" spans="1:14" x14ac:dyDescent="0.35">
      <c r="A15" s="6"/>
      <c r="B15" t="s">
        <v>24</v>
      </c>
      <c r="C15" s="35">
        <f t="shared" si="2"/>
        <v>0</v>
      </c>
      <c r="D15" s="44"/>
      <c r="E15" s="15">
        <f>'5. May Lease'!E21</f>
        <v>0</v>
      </c>
      <c r="F15" s="74" t="str">
        <f t="shared" si="3"/>
        <v xml:space="preserve"> </v>
      </c>
      <c r="G15" s="38">
        <f>'5. May Lease'!H21</f>
        <v>0</v>
      </c>
      <c r="H15" s="74" t="str">
        <f t="shared" si="4"/>
        <v xml:space="preserve"> </v>
      </c>
      <c r="I15" s="30">
        <f t="shared" si="0"/>
        <v>0</v>
      </c>
      <c r="J15" s="93">
        <v>100</v>
      </c>
      <c r="K15" s="94">
        <f t="shared" si="5"/>
        <v>0</v>
      </c>
      <c r="L15" s="94"/>
      <c r="N15">
        <f t="shared" si="1"/>
        <v>0</v>
      </c>
    </row>
    <row r="16" spans="1:14" x14ac:dyDescent="0.35">
      <c r="A16" s="6"/>
      <c r="B16" t="s">
        <v>28</v>
      </c>
      <c r="C16" s="35">
        <f t="shared" si="2"/>
        <v>0</v>
      </c>
      <c r="D16" s="44"/>
      <c r="E16" s="15">
        <f>'6. June Lease'!E21</f>
        <v>0</v>
      </c>
      <c r="F16" s="74" t="str">
        <f t="shared" si="3"/>
        <v xml:space="preserve"> </v>
      </c>
      <c r="G16" s="38">
        <f>'6. June Lease'!H21</f>
        <v>0</v>
      </c>
      <c r="H16" s="74" t="str">
        <f t="shared" si="4"/>
        <v xml:space="preserve"> </v>
      </c>
      <c r="I16" s="30">
        <f t="shared" si="0"/>
        <v>0</v>
      </c>
      <c r="J16" s="93">
        <v>100</v>
      </c>
      <c r="K16" s="94">
        <f t="shared" si="5"/>
        <v>0</v>
      </c>
      <c r="L16" s="94"/>
      <c r="N16">
        <f t="shared" si="1"/>
        <v>0</v>
      </c>
    </row>
    <row r="17" spans="1:24" x14ac:dyDescent="0.35">
      <c r="A17" s="6"/>
      <c r="B17" t="s">
        <v>29</v>
      </c>
      <c r="C17" s="35">
        <f t="shared" si="2"/>
        <v>0</v>
      </c>
      <c r="D17" s="44"/>
      <c r="E17" s="15">
        <f>'7. July Lease'!E21</f>
        <v>0</v>
      </c>
      <c r="F17" s="74" t="str">
        <f t="shared" si="3"/>
        <v xml:space="preserve"> </v>
      </c>
      <c r="G17" s="38">
        <f>'7. July Lease'!H21</f>
        <v>0</v>
      </c>
      <c r="H17" s="74" t="str">
        <f t="shared" si="4"/>
        <v xml:space="preserve"> </v>
      </c>
      <c r="I17" s="30">
        <f t="shared" si="0"/>
        <v>0</v>
      </c>
      <c r="J17" s="93">
        <v>100</v>
      </c>
      <c r="K17" s="94">
        <f t="shared" si="5"/>
        <v>0</v>
      </c>
      <c r="L17" s="94"/>
      <c r="N17">
        <f t="shared" si="1"/>
        <v>0</v>
      </c>
    </row>
    <row r="18" spans="1:24" x14ac:dyDescent="0.35">
      <c r="A18" s="6"/>
      <c r="B18" t="s">
        <v>30</v>
      </c>
      <c r="C18" s="35">
        <f t="shared" si="2"/>
        <v>0</v>
      </c>
      <c r="D18" s="44"/>
      <c r="E18" s="15">
        <f>'8. August Lease'!E21</f>
        <v>0</v>
      </c>
      <c r="F18" s="74" t="str">
        <f t="shared" si="3"/>
        <v xml:space="preserve"> </v>
      </c>
      <c r="G18" s="38">
        <f>'8. August Lease'!H21</f>
        <v>0</v>
      </c>
      <c r="H18" s="74" t="str">
        <f t="shared" si="4"/>
        <v xml:space="preserve"> </v>
      </c>
      <c r="I18" s="30">
        <f t="shared" si="0"/>
        <v>0</v>
      </c>
      <c r="J18" s="93">
        <v>100</v>
      </c>
      <c r="K18" s="94">
        <f t="shared" si="5"/>
        <v>0</v>
      </c>
      <c r="L18" s="94"/>
      <c r="N18">
        <f t="shared" si="1"/>
        <v>0</v>
      </c>
    </row>
    <row r="19" spans="1:24" x14ac:dyDescent="0.35">
      <c r="A19" s="6"/>
      <c r="B19" t="s">
        <v>31</v>
      </c>
      <c r="C19" s="35">
        <f t="shared" si="2"/>
        <v>0</v>
      </c>
      <c r="D19" s="44"/>
      <c r="E19" s="15">
        <f>' 9.September Lease'!E21</f>
        <v>0</v>
      </c>
      <c r="F19" s="74" t="str">
        <f t="shared" si="3"/>
        <v xml:space="preserve"> </v>
      </c>
      <c r="G19" s="38">
        <f>' 9.September Lease'!H21</f>
        <v>0</v>
      </c>
      <c r="H19" s="74" t="str">
        <f t="shared" si="4"/>
        <v xml:space="preserve"> </v>
      </c>
      <c r="I19" s="30">
        <f t="shared" si="0"/>
        <v>0</v>
      </c>
      <c r="J19" s="93">
        <v>100</v>
      </c>
      <c r="K19" s="94">
        <f t="shared" si="5"/>
        <v>0</v>
      </c>
      <c r="L19" s="94"/>
      <c r="N19">
        <f t="shared" si="1"/>
        <v>0</v>
      </c>
    </row>
    <row r="20" spans="1:24" x14ac:dyDescent="0.35">
      <c r="A20" s="6"/>
      <c r="B20" t="s">
        <v>32</v>
      </c>
      <c r="C20" s="35">
        <f t="shared" si="2"/>
        <v>0</v>
      </c>
      <c r="D20" s="44"/>
      <c r="E20" s="15">
        <f>'10. October Lease'!E21</f>
        <v>0</v>
      </c>
      <c r="F20" s="74" t="str">
        <f t="shared" si="3"/>
        <v xml:space="preserve"> </v>
      </c>
      <c r="G20" s="38">
        <f>'10. October Lease'!H21</f>
        <v>0</v>
      </c>
      <c r="H20" s="74" t="str">
        <f t="shared" si="4"/>
        <v xml:space="preserve"> </v>
      </c>
      <c r="I20" s="30">
        <f t="shared" si="0"/>
        <v>0</v>
      </c>
      <c r="J20" s="93">
        <v>100</v>
      </c>
      <c r="K20" s="94">
        <f t="shared" si="5"/>
        <v>0</v>
      </c>
      <c r="L20" s="94"/>
      <c r="N20">
        <f t="shared" si="1"/>
        <v>0</v>
      </c>
    </row>
    <row r="21" spans="1:24" x14ac:dyDescent="0.35">
      <c r="A21" s="6"/>
      <c r="B21" t="s">
        <v>33</v>
      </c>
      <c r="C21" s="35">
        <f t="shared" si="2"/>
        <v>0</v>
      </c>
      <c r="D21" s="44"/>
      <c r="E21" s="15">
        <f>'11. November Lease'!E21</f>
        <v>0</v>
      </c>
      <c r="F21" s="74" t="str">
        <f t="shared" si="3"/>
        <v xml:space="preserve"> </v>
      </c>
      <c r="G21" s="38">
        <f>'11. November Lease'!H21</f>
        <v>0</v>
      </c>
      <c r="H21" s="74" t="str">
        <f t="shared" si="4"/>
        <v xml:space="preserve"> </v>
      </c>
      <c r="I21" s="30">
        <f t="shared" si="0"/>
        <v>0</v>
      </c>
      <c r="J21" s="93">
        <v>100</v>
      </c>
      <c r="K21" s="94">
        <f t="shared" si="5"/>
        <v>0</v>
      </c>
      <c r="L21" s="94"/>
      <c r="N21">
        <f t="shared" si="1"/>
        <v>0</v>
      </c>
    </row>
    <row r="22" spans="1:24" x14ac:dyDescent="0.35">
      <c r="A22" s="6"/>
      <c r="B22" t="s">
        <v>34</v>
      </c>
      <c r="C22" s="35">
        <f t="shared" si="2"/>
        <v>0</v>
      </c>
      <c r="D22" s="44"/>
      <c r="E22" s="15">
        <f>'12. December Lease'!E21</f>
        <v>0</v>
      </c>
      <c r="F22" s="74" t="str">
        <f t="shared" si="3"/>
        <v xml:space="preserve"> </v>
      </c>
      <c r="G22" s="38">
        <f>'12. December Lease'!H21</f>
        <v>0</v>
      </c>
      <c r="H22" s="74" t="str">
        <f t="shared" si="4"/>
        <v xml:space="preserve"> </v>
      </c>
      <c r="I22" s="30">
        <f t="shared" si="0"/>
        <v>0</v>
      </c>
      <c r="J22" s="93">
        <v>15</v>
      </c>
      <c r="K22" s="94">
        <f t="shared" si="5"/>
        <v>0</v>
      </c>
      <c r="L22" s="94"/>
      <c r="N22">
        <f t="shared" si="1"/>
        <v>0</v>
      </c>
    </row>
    <row r="23" spans="1:24" ht="15.45" x14ac:dyDescent="0.4">
      <c r="N23" s="55">
        <f>SUM(N11:N22)</f>
        <v>0</v>
      </c>
      <c r="O23" s="8" t="s">
        <v>64</v>
      </c>
    </row>
    <row r="24" spans="1:24" ht="15.45" x14ac:dyDescent="0.4">
      <c r="B24" s="8" t="s">
        <v>9</v>
      </c>
      <c r="C24" s="39">
        <f>SUM(C11:C22)</f>
        <v>0</v>
      </c>
      <c r="D24" s="39"/>
      <c r="E24" s="16">
        <f>SUM(E11:E22)</f>
        <v>0</v>
      </c>
      <c r="F24" s="75" t="str">
        <f t="shared" si="3"/>
        <v xml:space="preserve"> </v>
      </c>
      <c r="G24" s="16">
        <f>SUM(G11:G22)</f>
        <v>0</v>
      </c>
      <c r="H24" s="75" t="str">
        <f>IF(K24=0," ",C24/K24)</f>
        <v xml:space="preserve"> </v>
      </c>
      <c r="I24" s="40">
        <f>IF(K24=0,0,E24/K24)</f>
        <v>0</v>
      </c>
      <c r="J24" s="40"/>
      <c r="K24" s="16">
        <f>SUM(K11:K22)</f>
        <v>0</v>
      </c>
      <c r="L24" s="16"/>
      <c r="M24" t="s">
        <v>52</v>
      </c>
      <c r="N24" t="s">
        <v>53</v>
      </c>
      <c r="O24" t="s">
        <v>23</v>
      </c>
      <c r="P24" t="s">
        <v>25</v>
      </c>
      <c r="Q24" t="s">
        <v>24</v>
      </c>
      <c r="R24" t="s">
        <v>39</v>
      </c>
      <c r="S24" t="s">
        <v>29</v>
      </c>
      <c r="T24" t="s">
        <v>54</v>
      </c>
      <c r="U24" t="s">
        <v>55</v>
      </c>
      <c r="V24" t="s">
        <v>56</v>
      </c>
      <c r="W24" t="s">
        <v>57</v>
      </c>
      <c r="X24" t="s">
        <v>58</v>
      </c>
    </row>
    <row r="25" spans="1:24" ht="15.45" x14ac:dyDescent="0.4">
      <c r="M25" s="55">
        <f>$K11</f>
        <v>0</v>
      </c>
      <c r="N25" s="55">
        <f>$K12</f>
        <v>0</v>
      </c>
      <c r="O25" s="55">
        <f>$K13</f>
        <v>0</v>
      </c>
      <c r="P25" s="55">
        <f>$K14</f>
        <v>0</v>
      </c>
      <c r="Q25" s="55">
        <f>$K15</f>
        <v>0</v>
      </c>
      <c r="R25" s="55">
        <f>$K16</f>
        <v>0</v>
      </c>
      <c r="S25" s="55">
        <f>$K17</f>
        <v>0</v>
      </c>
      <c r="T25" s="55">
        <f>$K18</f>
        <v>0</v>
      </c>
      <c r="U25" s="55">
        <f>$K19</f>
        <v>0</v>
      </c>
      <c r="V25" s="55">
        <f>$K20</f>
        <v>0</v>
      </c>
      <c r="W25" s="55">
        <f>$K21</f>
        <v>0</v>
      </c>
      <c r="X25" s="55">
        <f>$K22</f>
        <v>0</v>
      </c>
    </row>
    <row r="26" spans="1:24" ht="15.45" x14ac:dyDescent="0.4">
      <c r="B26" s="8" t="s">
        <v>48</v>
      </c>
      <c r="E26" s="83">
        <f>N23</f>
        <v>0</v>
      </c>
      <c r="F26" s="8" t="s">
        <v>73</v>
      </c>
    </row>
    <row r="27" spans="1:24" ht="15.45" x14ac:dyDescent="0.4">
      <c r="B27" s="8" t="s">
        <v>43</v>
      </c>
      <c r="C27" s="39">
        <f>IF($E$26=0,0,C24/$E$26)</f>
        <v>0</v>
      </c>
      <c r="D27" s="39"/>
      <c r="E27" s="55">
        <f>IF($E$26=0,0,E24/$E$26)</f>
        <v>0</v>
      </c>
      <c r="F27" s="17">
        <f>IF(E27=0,0,C27/E27)</f>
        <v>0</v>
      </c>
      <c r="G27" s="55">
        <f>IF($E$26=0,0,G24/$E$26)</f>
        <v>0</v>
      </c>
      <c r="H27" s="55"/>
      <c r="I27" s="40">
        <f>IF(G27=0,0,E27/G27)</f>
        <v>0</v>
      </c>
      <c r="J27" s="40"/>
      <c r="K27" s="55">
        <f>IF($E$26=0,0,K24/$E$26)</f>
        <v>0</v>
      </c>
      <c r="L27" s="55"/>
    </row>
    <row r="31" spans="1:24" x14ac:dyDescent="0.35">
      <c r="D31" s="14"/>
      <c r="E31" s="14"/>
    </row>
  </sheetData>
  <sheetProtection sheet="1" objects="1" scenarios="1"/>
  <mergeCells count="2">
    <mergeCell ref="C3:E3"/>
    <mergeCell ref="B1:K1"/>
  </mergeCells>
  <pageMargins left="0.95" right="0.45" top="0.75" bottom="0.75" header="0.3" footer="0.3"/>
  <pageSetup scale="82" orientation="portrait" horizontalDpi="4294967295" verticalDpi="4294967295" r:id="rId1"/>
  <headerFooter>
    <oddFooter xml:space="preserve">&amp;L&amp;F&amp;R&amp;A
</oddFooter>
  </headerFooter>
  <ignoredErrors>
    <ignoredError sqref="F24 F27" 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ED5D1-7485-4A32-85CA-133D692C5936}">
  <sheetPr>
    <pageSetUpPr fitToPage="1"/>
  </sheetPr>
  <dimension ref="B1:J26"/>
  <sheetViews>
    <sheetView topLeftCell="A4" workbookViewId="0">
      <selection activeCell="J17" sqref="J17"/>
    </sheetView>
  </sheetViews>
  <sheetFormatPr defaultRowHeight="15" x14ac:dyDescent="0.35"/>
  <cols>
    <col min="1" max="1" width="5.25" customWidth="1"/>
    <col min="2" max="2" width="17.5" customWidth="1"/>
    <col min="3" max="3" width="0.5" customWidth="1"/>
    <col min="4" max="4" width="11.25" customWidth="1"/>
    <col min="6" max="6" width="3.5625" customWidth="1"/>
    <col min="7" max="7" width="11.625" customWidth="1"/>
  </cols>
  <sheetData>
    <row r="1" spans="2:8" ht="15.45" x14ac:dyDescent="0.4">
      <c r="B1" s="132" t="s">
        <v>146</v>
      </c>
      <c r="C1" s="133"/>
      <c r="D1" s="133"/>
      <c r="E1" s="133"/>
      <c r="F1" s="133"/>
      <c r="G1" s="133"/>
      <c r="H1" s="142"/>
    </row>
    <row r="2" spans="2:8" ht="15.45" x14ac:dyDescent="0.4">
      <c r="B2" s="33"/>
      <c r="C2" s="34"/>
      <c r="D2" s="46"/>
      <c r="E2" s="50"/>
      <c r="F2" s="50"/>
      <c r="G2" s="50"/>
      <c r="H2" s="43"/>
    </row>
    <row r="3" spans="2:8" ht="15.45" x14ac:dyDescent="0.4">
      <c r="B3" s="96" t="str">
        <f>'1. Jan Lease '!D3</f>
        <v>Blank</v>
      </c>
      <c r="C3" s="97"/>
      <c r="D3" s="97"/>
      <c r="G3" s="33" t="str">
        <f>'B. Monthly Income &amp; AUM Summary'!G3</f>
        <v>Fiscal Year</v>
      </c>
      <c r="H3" s="33">
        <f>'B. Monthly Income &amp; AUM Summary'!H3</f>
        <v>2018</v>
      </c>
    </row>
    <row r="4" spans="2:8" ht="15.45" x14ac:dyDescent="0.4">
      <c r="B4" s="78"/>
      <c r="C4" s="82"/>
      <c r="D4" s="82"/>
    </row>
    <row r="5" spans="2:8" ht="15.45" x14ac:dyDescent="0.4">
      <c r="E5" s="76" t="s">
        <v>64</v>
      </c>
      <c r="F5" s="132" t="s">
        <v>66</v>
      </c>
      <c r="G5" s="133"/>
      <c r="H5" s="133"/>
    </row>
    <row r="6" spans="2:8" ht="15.45" x14ac:dyDescent="0.4">
      <c r="E6" s="8" t="s">
        <v>61</v>
      </c>
      <c r="G6" s="61" t="s">
        <v>65</v>
      </c>
      <c r="H6" s="61" t="s">
        <v>19</v>
      </c>
    </row>
    <row r="7" spans="2:8" ht="15.45" x14ac:dyDescent="0.4">
      <c r="B7" s="61" t="s">
        <v>62</v>
      </c>
      <c r="C7" s="45"/>
      <c r="D7" s="130">
        <f>'1. Jan Lease '!D6</f>
        <v>0</v>
      </c>
      <c r="E7" s="83">
        <f>'B. Monthly Income &amp; AUM Summary'!N23</f>
        <v>0</v>
      </c>
      <c r="F7" s="8"/>
      <c r="G7" s="39">
        <f>D7*E7</f>
        <v>0</v>
      </c>
      <c r="H7" s="17">
        <f>IF(G21=0,0,G7/G21)</f>
        <v>0</v>
      </c>
    </row>
    <row r="8" spans="2:8" ht="15.45" x14ac:dyDescent="0.4">
      <c r="B8" s="45"/>
      <c r="C8" s="45"/>
      <c r="G8" s="8" t="s">
        <v>151</v>
      </c>
      <c r="H8" s="17">
        <f>H7*E7</f>
        <v>0</v>
      </c>
    </row>
    <row r="9" spans="2:8" ht="15.45" x14ac:dyDescent="0.4">
      <c r="E9" s="8" t="s">
        <v>46</v>
      </c>
      <c r="F9" s="68"/>
    </row>
    <row r="10" spans="2:8" ht="15.45" x14ac:dyDescent="0.4">
      <c r="B10" s="8"/>
      <c r="C10" s="63"/>
      <c r="D10" s="45" t="s">
        <v>49</v>
      </c>
      <c r="E10" s="28" t="s">
        <v>36</v>
      </c>
      <c r="F10" s="68"/>
      <c r="G10" s="28" t="s">
        <v>36</v>
      </c>
      <c r="H10" s="28" t="s">
        <v>14</v>
      </c>
    </row>
    <row r="11" spans="2:8" ht="15.45" x14ac:dyDescent="0.4">
      <c r="B11" s="8" t="str">
        <f>'A. AUM Summary'!C9</f>
        <v>Total Ranch</v>
      </c>
      <c r="C11" s="63"/>
      <c r="D11" s="10" t="s">
        <v>60</v>
      </c>
      <c r="E11" s="28" t="s">
        <v>8</v>
      </c>
      <c r="F11" s="63"/>
      <c r="G11" s="28" t="s">
        <v>80</v>
      </c>
      <c r="H11" s="28" t="s">
        <v>13</v>
      </c>
    </row>
    <row r="12" spans="2:8" x14ac:dyDescent="0.35">
      <c r="B12" t="str">
        <f>'1. Jan Lease '!G9</f>
        <v>Bulls</v>
      </c>
      <c r="C12" s="65"/>
      <c r="D12" s="47">
        <f>IF(G12=0,0,G12/$G$21)</f>
        <v>0</v>
      </c>
      <c r="E12">
        <f>'1. Jan Lease '!E24+'2. Feb Lease '!F24+'3. March Lease'!E24+'4. April Lease'!E24+'5. May Lease'!E24+'6. June Lease'!E24+'7. July Lease'!E24+'8. August Lease'!E24+' 9.September Lease'!E24+'10. October Lease'!E24+'11. November Lease'!E24+'12. December Lease'!E24</f>
        <v>0</v>
      </c>
      <c r="F12" s="69"/>
      <c r="G12" s="38">
        <f>'1. Jan Lease '!H24+'2. Feb Lease '!I24+'3. March Lease'!H24+'4. April Lease'!H24+'5. May Lease'!H24+'6. June Lease'!H24+'7. July Lease'!H24+'8. August Lease'!H24+' 9.September Lease'!H24+'10. October Lease'!H24+'11. November Lease'!H24+'12. December Lease'!H24</f>
        <v>0</v>
      </c>
      <c r="H12" s="31">
        <f t="shared" ref="H12:H19" si="0">IF(E12=0,0,G12/E12)</f>
        <v>0</v>
      </c>
    </row>
    <row r="13" spans="2:8" x14ac:dyDescent="0.35">
      <c r="B13" t="str">
        <f>'1. Jan Lease '!G10</f>
        <v>Cow-Calf Pairs</v>
      </c>
      <c r="C13" s="65"/>
      <c r="D13" s="47">
        <f t="shared" ref="D13:D19" si="1">IF(G13=0,0,G13/$G$21)</f>
        <v>0</v>
      </c>
      <c r="E13">
        <f>'1. Jan Lease '!E25+'2. Feb Lease '!F25+'3. March Lease'!E25+'4. April Lease'!E25+'5. May Lease'!E25+'6. June Lease'!E25+'7. July Lease'!E25+'8. August Lease'!E25+' 9.September Lease'!E25+'10. October Lease'!E25+'11. November Lease'!E25+'12. December Lease'!E25</f>
        <v>0</v>
      </c>
      <c r="F13" s="69"/>
      <c r="G13" s="38">
        <f>'1. Jan Lease '!H25+'2. Feb Lease '!I25+'3. March Lease'!H25+'4. April Lease'!H25+'5. May Lease'!H25+'6. June Lease'!H25+'7. July Lease'!H25+'8. August Lease'!H25+' 9.September Lease'!H25+'10. October Lease'!H25+'11. November Lease'!H25+'12. December Lease'!H25</f>
        <v>0</v>
      </c>
      <c r="H13" s="31">
        <f t="shared" si="0"/>
        <v>0</v>
      </c>
    </row>
    <row r="14" spans="2:8" x14ac:dyDescent="0.35">
      <c r="B14" t="str">
        <f>'1. Jan Lease '!G11</f>
        <v>Cows-Open or Bred</v>
      </c>
      <c r="C14" s="65"/>
      <c r="D14" s="47">
        <f t="shared" si="1"/>
        <v>0</v>
      </c>
      <c r="E14">
        <f>'1. Jan Lease '!E26+'2. Feb Lease '!F26+'3. March Lease'!E26+'4. April Lease'!E26+'5. May Lease'!E26+'6. June Lease'!E26+'7. July Lease'!E26+'8. August Lease'!E26+' 9.September Lease'!E26+'10. October Lease'!E26+'11. November Lease'!E26+'12. December Lease'!E26</f>
        <v>0</v>
      </c>
      <c r="F14" s="69"/>
      <c r="G14" s="38">
        <f>'1. Jan Lease '!H26+'2. Feb Lease '!I26+'3. March Lease'!H26+'4. April Lease'!H26+'5. May Lease'!H26+'6. June Lease'!H26+'7. July Lease'!H26+'8. August Lease'!H26+' 9.September Lease'!H26+'10. October Lease'!H26+'11. November Lease'!H26+'12. December Lease'!H26</f>
        <v>0</v>
      </c>
      <c r="H14" s="31">
        <f t="shared" si="0"/>
        <v>0</v>
      </c>
    </row>
    <row r="15" spans="2:8" x14ac:dyDescent="0.35">
      <c r="B15" t="str">
        <f>'1. Jan Lease '!G12</f>
        <v>Heifers-Pregnant</v>
      </c>
      <c r="C15" s="65"/>
      <c r="D15" s="47">
        <f t="shared" si="1"/>
        <v>0</v>
      </c>
      <c r="E15">
        <f>'1. Jan Lease '!E27+'2. Feb Lease '!F27+'3. March Lease'!E27+'4. April Lease'!E27+'5. May Lease'!E27+'6. June Lease'!E27+'7. July Lease'!E27+'8. August Lease'!E27+' 9.September Lease'!E27+'10. October Lease'!E27+'11. November Lease'!E27+'12. December Lease'!E27</f>
        <v>0</v>
      </c>
      <c r="F15" s="69"/>
      <c r="G15" s="38">
        <f>'1. Jan Lease '!H27+'2. Feb Lease '!I27+'3. March Lease'!H27+'4. April Lease'!H27+'5. May Lease'!H27+'6. June Lease'!H27+'7. July Lease'!H27+'8. August Lease'!H27+' 9.September Lease'!H27+'10. October Lease'!H27+'11. November Lease'!H27+'12. December Lease'!H27</f>
        <v>0</v>
      </c>
      <c r="H15" s="31">
        <f t="shared" si="0"/>
        <v>0</v>
      </c>
    </row>
    <row r="16" spans="2:8" x14ac:dyDescent="0.35">
      <c r="B16" t="str">
        <f>'1. Jan Lease '!G13</f>
        <v>Heifers - Open</v>
      </c>
      <c r="C16" s="65"/>
      <c r="D16" s="47">
        <f t="shared" si="1"/>
        <v>0</v>
      </c>
      <c r="E16">
        <f>'1. Jan Lease '!E28+'2. Feb Lease '!F28+'3. March Lease'!E28+'4. April Lease'!E28+'5. May Lease'!E28+'6. June Lease'!E28+'7. July Lease'!E28+'8. August Lease'!E28+' 9.September Lease'!E28+'10. October Lease'!E28+'11. November Lease'!E28+'12. December Lease'!E28</f>
        <v>0</v>
      </c>
      <c r="F16" s="69"/>
      <c r="G16" s="38">
        <f>'1. Jan Lease '!H28+'2. Feb Lease '!I28+'3. March Lease'!H28+'4. April Lease'!H28+'5. May Lease'!H28+'6. June Lease'!H28+'7. July Lease'!H28+'8. August Lease'!H28+' 9.September Lease'!H28+'10. October Lease'!H28+'11. November Lease'!H28+'12. December Lease'!H28</f>
        <v>0</v>
      </c>
      <c r="H16">
        <f t="shared" si="0"/>
        <v>0</v>
      </c>
    </row>
    <row r="17" spans="2:10" x14ac:dyDescent="0.35">
      <c r="B17" t="str">
        <f>'1. Jan Lease '!G14</f>
        <v>Other</v>
      </c>
      <c r="C17" s="65"/>
      <c r="D17" s="47">
        <f t="shared" si="1"/>
        <v>0</v>
      </c>
      <c r="E17">
        <f>'1. Jan Lease '!E29+'2. Feb Lease '!F29+'3. March Lease'!E29+'4. April Lease'!E29+'5. May Lease'!E29+'6. June Lease'!E29+'7. July Lease'!E29+'8. August Lease'!E29+' 9.September Lease'!E29+'10. October Lease'!E29+'11. November Lease'!E29+'12. December Lease'!E29</f>
        <v>0</v>
      </c>
      <c r="F17" s="69"/>
      <c r="G17" s="38">
        <f>'1. Jan Lease '!H29+'2. Feb Lease '!I29+'3. March Lease'!H29+'4. April Lease'!H29+'5. May Lease'!H29+'6. June Lease'!H29+'7. July Lease'!H29+'8. August Lease'!H29+' 9.September Lease'!H29+'10. October Lease'!H29+'11. November Lease'!H29+'12. December Lease'!H29</f>
        <v>0</v>
      </c>
      <c r="H17">
        <f t="shared" si="0"/>
        <v>0</v>
      </c>
    </row>
    <row r="18" spans="2:10" x14ac:dyDescent="0.35">
      <c r="B18" t="str">
        <f>'1. Jan Lease '!G15</f>
        <v>Other</v>
      </c>
      <c r="C18" s="65"/>
      <c r="D18" s="47">
        <f t="shared" si="1"/>
        <v>0</v>
      </c>
      <c r="E18">
        <f>'1. Jan Lease '!E30+'2. Feb Lease '!F30+'3. March Lease'!E30+'4. April Lease'!E30+'5. May Lease'!E30+'6. June Lease'!E30+'7. July Lease'!E30+'8. August Lease'!E30+' 9.September Lease'!E30+'10. October Lease'!E30+'11. November Lease'!E30+'12. December Lease'!E30</f>
        <v>0</v>
      </c>
      <c r="F18" s="69"/>
      <c r="G18" s="38">
        <f>'1. Jan Lease '!H30+'2. Feb Lease '!I30+'3. March Lease'!H30+'4. April Lease'!H30+'5. May Lease'!H30+'6. June Lease'!H30+'7. July Lease'!H30+'8. August Lease'!H30+' 9.September Lease'!H30+'10. October Lease'!H30+'11. November Lease'!H30+'12. December Lease'!H30</f>
        <v>0</v>
      </c>
      <c r="H18" s="31">
        <f t="shared" si="0"/>
        <v>0</v>
      </c>
    </row>
    <row r="19" spans="2:10" x14ac:dyDescent="0.35">
      <c r="B19" t="str">
        <f>'1. Jan Lease '!G16</f>
        <v>Other</v>
      </c>
      <c r="C19" s="65"/>
      <c r="D19" s="47">
        <f t="shared" si="1"/>
        <v>0</v>
      </c>
      <c r="E19">
        <f>'1. Jan Lease '!E31+'2. Feb Lease '!F31+'3. March Lease'!E31+'4. April Lease'!E31+'5. May Lease'!E31+'6. June Lease'!E31+'7. July Lease'!E31+'8. August Lease'!E31+' 9.September Lease'!E31+'10. October Lease'!E31+'11. November Lease'!E31+'12. December Lease'!E31</f>
        <v>0</v>
      </c>
      <c r="F19" s="69"/>
      <c r="G19" s="38">
        <f>'1. Jan Lease '!H31+'2. Feb Lease '!I31+'3. March Lease'!H31+'4. April Lease'!H31+'5. May Lease'!H31+'6. June Lease'!H31+'7. July Lease'!H31+'8. August Lease'!H31+' 9.September Lease'!H31+'10. October Lease'!H31+'11. November Lease'!H31+'12. December Lease'!H31</f>
        <v>0</v>
      </c>
      <c r="H19" s="31">
        <f t="shared" si="0"/>
        <v>0</v>
      </c>
    </row>
    <row r="20" spans="2:10" x14ac:dyDescent="0.35">
      <c r="C20" s="66"/>
      <c r="F20" s="66"/>
    </row>
    <row r="21" spans="2:10" ht="15.45" x14ac:dyDescent="0.4">
      <c r="B21" s="8" t="s">
        <v>9</v>
      </c>
      <c r="C21" s="67"/>
      <c r="D21" s="47"/>
      <c r="E21" s="16">
        <f>SUM(E12:E19)</f>
        <v>0</v>
      </c>
      <c r="F21" s="70"/>
      <c r="G21" s="16">
        <f>SUM(G12:G19)</f>
        <v>0</v>
      </c>
      <c r="H21" s="40">
        <f>IF(E21=0,0,G21/E21)</f>
        <v>0</v>
      </c>
    </row>
    <row r="22" spans="2:10" ht="15.45" x14ac:dyDescent="0.4">
      <c r="B22" s="8"/>
      <c r="C22" s="67"/>
      <c r="D22" s="47"/>
      <c r="E22" s="16"/>
      <c r="F22" s="70"/>
      <c r="G22" s="16"/>
      <c r="H22" s="40"/>
    </row>
    <row r="23" spans="2:10" ht="15.45" x14ac:dyDescent="0.4">
      <c r="B23" s="95" t="s">
        <v>79</v>
      </c>
      <c r="C23" s="67"/>
      <c r="D23" s="47"/>
      <c r="E23" s="16"/>
      <c r="F23" s="70"/>
      <c r="G23" s="16"/>
      <c r="H23" s="40"/>
    </row>
    <row r="24" spans="2:10" ht="15.45" x14ac:dyDescent="0.4">
      <c r="B24" s="8"/>
      <c r="F24" s="17"/>
      <c r="J24" s="17"/>
    </row>
    <row r="25" spans="2:10" x14ac:dyDescent="0.35">
      <c r="B25" s="138"/>
      <c r="C25" s="139"/>
      <c r="D25" s="139"/>
      <c r="E25" s="139"/>
      <c r="F25" s="139"/>
      <c r="G25" s="139"/>
      <c r="H25" s="140"/>
    </row>
    <row r="26" spans="2:10" ht="15.45" x14ac:dyDescent="0.4">
      <c r="J26" s="17"/>
    </row>
  </sheetData>
  <sheetProtection sheet="1" objects="1" scenarios="1"/>
  <mergeCells count="3">
    <mergeCell ref="B1:H1"/>
    <mergeCell ref="B25:H25"/>
    <mergeCell ref="F5:H5"/>
  </mergeCells>
  <pageMargins left="0.95" right="0.45" top="0.75" bottom="0.75" header="0.3" footer="0.3"/>
  <pageSetup orientation="portrait" horizontalDpi="4294967295" verticalDpi="4294967295" r:id="rId1"/>
  <headerFooter>
    <oddFooter xml:space="preserve">&amp;L&amp;F&amp;R&amp;A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8337E-3668-4F28-BDD9-0F592F3481E8}">
  <sheetPr>
    <pageSetUpPr fitToPage="1"/>
  </sheetPr>
  <dimension ref="B2:G19"/>
  <sheetViews>
    <sheetView topLeftCell="A10" workbookViewId="0">
      <selection activeCell="E16" sqref="E16"/>
    </sheetView>
  </sheetViews>
  <sheetFormatPr defaultRowHeight="15" x14ac:dyDescent="0.35"/>
  <cols>
    <col min="1" max="1" width="3.4375" customWidth="1"/>
    <col min="2" max="2" width="11.1875" customWidth="1"/>
    <col min="3" max="3" width="9.6875" bestFit="1" customWidth="1"/>
    <col min="4" max="4" width="1.5625" customWidth="1"/>
    <col min="5" max="5" width="24.6875" customWidth="1"/>
    <col min="6" max="6" width="2.875" customWidth="1"/>
    <col min="7" max="7" width="23" customWidth="1"/>
  </cols>
  <sheetData>
    <row r="2" spans="2:7" ht="15.45" x14ac:dyDescent="0.4">
      <c r="B2" s="8" t="s">
        <v>148</v>
      </c>
      <c r="C2" s="8"/>
      <c r="D2" s="8"/>
      <c r="E2" s="8"/>
      <c r="F2" s="8"/>
    </row>
    <row r="4" spans="2:7" ht="15.45" x14ac:dyDescent="0.4">
      <c r="B4" s="8" t="s">
        <v>61</v>
      </c>
      <c r="C4" t="s">
        <v>9</v>
      </c>
      <c r="E4" t="s">
        <v>145</v>
      </c>
      <c r="G4" t="s">
        <v>91</v>
      </c>
    </row>
    <row r="5" spans="2:7" x14ac:dyDescent="0.35">
      <c r="B5" t="s">
        <v>26</v>
      </c>
      <c r="C5" s="35">
        <f>'1. Jan Lease '!D19</f>
        <v>0</v>
      </c>
      <c r="D5" s="35"/>
      <c r="E5" s="103"/>
      <c r="F5" s="104"/>
      <c r="G5" s="103"/>
    </row>
    <row r="6" spans="2:7" x14ac:dyDescent="0.35">
      <c r="B6" t="s">
        <v>22</v>
      </c>
      <c r="C6" s="35">
        <f>'2. Feb Lease '!E19</f>
        <v>0</v>
      </c>
      <c r="D6" s="35"/>
      <c r="E6" s="103"/>
      <c r="F6" s="104"/>
      <c r="G6" s="103"/>
    </row>
    <row r="7" spans="2:7" x14ac:dyDescent="0.35">
      <c r="B7" t="s">
        <v>23</v>
      </c>
      <c r="C7" s="35">
        <f>'3. March Lease'!E19</f>
        <v>0</v>
      </c>
      <c r="D7" s="35"/>
      <c r="E7" s="103"/>
      <c r="F7" s="104"/>
      <c r="G7" s="103"/>
    </row>
    <row r="8" spans="2:7" x14ac:dyDescent="0.35">
      <c r="B8" t="s">
        <v>27</v>
      </c>
      <c r="C8" s="35">
        <f>'4. April Lease'!E19</f>
        <v>0</v>
      </c>
      <c r="D8" s="35"/>
      <c r="E8" s="103"/>
      <c r="F8" s="104"/>
      <c r="G8" s="103"/>
    </row>
    <row r="9" spans="2:7" x14ac:dyDescent="0.35">
      <c r="B9" t="s">
        <v>24</v>
      </c>
      <c r="C9" s="35">
        <f>'5. May Lease'!E19</f>
        <v>0</v>
      </c>
      <c r="D9" s="35"/>
      <c r="E9" s="103"/>
      <c r="F9" s="104"/>
      <c r="G9" s="103"/>
    </row>
    <row r="10" spans="2:7" x14ac:dyDescent="0.35">
      <c r="B10" t="s">
        <v>28</v>
      </c>
      <c r="C10" s="35">
        <f>'6. June Lease'!E19</f>
        <v>0</v>
      </c>
      <c r="D10" s="35"/>
      <c r="E10" s="103"/>
      <c r="F10" s="104"/>
      <c r="G10" s="103"/>
    </row>
    <row r="11" spans="2:7" x14ac:dyDescent="0.35">
      <c r="B11" t="s">
        <v>29</v>
      </c>
      <c r="C11" s="35">
        <f>'7. July Lease'!E19</f>
        <v>0</v>
      </c>
      <c r="D11" s="35"/>
      <c r="E11" s="103"/>
      <c r="F11" s="104"/>
      <c r="G11" s="103"/>
    </row>
    <row r="12" spans="2:7" x14ac:dyDescent="0.35">
      <c r="B12" t="s">
        <v>30</v>
      </c>
      <c r="C12" s="35">
        <f>'8. August Lease'!E19</f>
        <v>0</v>
      </c>
      <c r="D12" s="35"/>
      <c r="E12" s="103"/>
      <c r="F12" s="104"/>
      <c r="G12" s="103"/>
    </row>
    <row r="13" spans="2:7" x14ac:dyDescent="0.35">
      <c r="B13" t="s">
        <v>31</v>
      </c>
      <c r="C13" s="35">
        <f>' 9.September Lease'!E19</f>
        <v>0</v>
      </c>
      <c r="D13" s="35"/>
      <c r="E13" s="103"/>
      <c r="F13" s="104"/>
      <c r="G13" s="103"/>
    </row>
    <row r="14" spans="2:7" x14ac:dyDescent="0.35">
      <c r="B14" t="s">
        <v>32</v>
      </c>
      <c r="C14" s="35">
        <f>'10. October Lease'!E19</f>
        <v>0</v>
      </c>
      <c r="D14" s="35"/>
      <c r="E14" s="103"/>
      <c r="F14" s="104"/>
      <c r="G14" s="103"/>
    </row>
    <row r="15" spans="2:7" x14ac:dyDescent="0.35">
      <c r="B15" t="s">
        <v>33</v>
      </c>
      <c r="C15" s="35">
        <f>'11. November Lease'!E19</f>
        <v>0</v>
      </c>
      <c r="D15" s="35"/>
      <c r="E15" s="103"/>
      <c r="F15" s="104"/>
      <c r="G15" s="103"/>
    </row>
    <row r="16" spans="2:7" x14ac:dyDescent="0.35">
      <c r="B16" t="s">
        <v>34</v>
      </c>
      <c r="C16" s="35">
        <f>'12. December Lease'!E19</f>
        <v>0</v>
      </c>
      <c r="D16" s="35"/>
      <c r="E16" s="103"/>
      <c r="F16" s="104"/>
      <c r="G16" s="103"/>
    </row>
    <row r="17" spans="2:4" x14ac:dyDescent="0.35">
      <c r="C17" s="35"/>
      <c r="D17" s="35"/>
    </row>
    <row r="18" spans="2:4" ht="15.45" x14ac:dyDescent="0.4">
      <c r="B18" s="8" t="s">
        <v>9</v>
      </c>
      <c r="C18" s="39">
        <f>SUM(C5:C16)</f>
        <v>0</v>
      </c>
      <c r="D18" s="39"/>
    </row>
    <row r="19" spans="2:4" x14ac:dyDescent="0.35">
      <c r="B19" s="105" t="s">
        <v>90</v>
      </c>
    </row>
  </sheetData>
  <sheetProtection sheet="1" objects="1" scenarios="1"/>
  <pageMargins left="0.95" right="0.45" top="0.75" bottom="0.75" header="0.3" footer="0.3"/>
  <pageSetup orientation="portrait" horizontalDpi="4294967295" verticalDpi="4294967295" r:id="rId1"/>
  <headerFoot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D8C3C-F311-4DFD-A781-047ADE06D96B}">
  <sheetPr>
    <pageSetUpPr fitToPage="1"/>
  </sheetPr>
  <dimension ref="B1:H55"/>
  <sheetViews>
    <sheetView workbookViewId="0">
      <selection activeCell="H7" sqref="H7"/>
    </sheetView>
  </sheetViews>
  <sheetFormatPr defaultRowHeight="15" x14ac:dyDescent="0.35"/>
  <cols>
    <col min="1" max="1" width="3.4375" customWidth="1"/>
    <col min="2" max="2" width="9.3125" customWidth="1"/>
    <col min="3" max="3" width="24.5625" customWidth="1"/>
    <col min="4" max="4" width="9.9375" customWidth="1"/>
    <col min="5" max="5" width="12.75" customWidth="1"/>
    <col min="6" max="6" width="11.8125" customWidth="1"/>
    <col min="7" max="7" width="22.9375" customWidth="1"/>
  </cols>
  <sheetData>
    <row r="1" spans="2:8" ht="15.45" x14ac:dyDescent="0.4">
      <c r="B1" s="143" t="s">
        <v>100</v>
      </c>
      <c r="C1" s="133"/>
      <c r="D1" s="133"/>
      <c r="E1" s="133"/>
      <c r="F1" s="133"/>
      <c r="G1" s="133"/>
      <c r="H1" s="107"/>
    </row>
    <row r="2" spans="2:8" ht="15.45" x14ac:dyDescent="0.4">
      <c r="B2" s="10"/>
      <c r="C2" s="108"/>
      <c r="D2" s="108"/>
      <c r="E2" s="108"/>
      <c r="F2" s="108"/>
      <c r="G2" s="108"/>
      <c r="H2" s="107"/>
    </row>
    <row r="3" spans="2:8" ht="15.45" x14ac:dyDescent="0.4">
      <c r="B3" s="10" t="s">
        <v>84</v>
      </c>
      <c r="C3" s="148" t="s">
        <v>83</v>
      </c>
      <c r="E3" s="145" t="s">
        <v>85</v>
      </c>
      <c r="F3" s="124">
        <f>'1. Jan Lease '!D4</f>
        <v>2018</v>
      </c>
      <c r="G3" s="108"/>
      <c r="H3" s="107"/>
    </row>
    <row r="4" spans="2:8" ht="15.45" x14ac:dyDescent="0.4">
      <c r="B4" s="10"/>
      <c r="C4" s="110" t="s">
        <v>101</v>
      </c>
      <c r="D4" s="111">
        <v>43101</v>
      </c>
      <c r="E4" s="110" t="s">
        <v>102</v>
      </c>
      <c r="F4" s="109"/>
      <c r="G4" s="108"/>
      <c r="H4" s="107"/>
    </row>
    <row r="5" spans="2:8" ht="15.45" x14ac:dyDescent="0.4">
      <c r="B5" s="144" t="s">
        <v>103</v>
      </c>
      <c r="C5" s="137"/>
      <c r="D5" s="112">
        <f>'1. Jan Lease '!G4</f>
        <v>0</v>
      </c>
      <c r="E5" s="146" t="s">
        <v>104</v>
      </c>
      <c r="F5" s="112">
        <f>'C. Cattle AUM By Category'!G21</f>
        <v>0</v>
      </c>
      <c r="G5" s="108"/>
      <c r="H5" s="107"/>
    </row>
    <row r="6" spans="2:8" ht="15.45" x14ac:dyDescent="0.4">
      <c r="B6" s="144" t="s">
        <v>105</v>
      </c>
      <c r="C6" s="137"/>
      <c r="D6" s="113">
        <v>0</v>
      </c>
      <c r="E6" s="146" t="s">
        <v>106</v>
      </c>
      <c r="F6" s="114">
        <f>F5/12</f>
        <v>0</v>
      </c>
      <c r="G6" s="108"/>
      <c r="H6" s="107"/>
    </row>
    <row r="7" spans="2:8" ht="15.45" x14ac:dyDescent="0.4">
      <c r="B7" s="144" t="s">
        <v>107</v>
      </c>
      <c r="C7" s="137"/>
      <c r="D7" s="126">
        <f>D5+D6</f>
        <v>0</v>
      </c>
      <c r="E7" s="146" t="s">
        <v>108</v>
      </c>
      <c r="F7" s="115">
        <f>IF(F6=0,0,D7/F6)</f>
        <v>0</v>
      </c>
      <c r="G7" s="108"/>
      <c r="H7" s="107"/>
    </row>
    <row r="8" spans="2:8" ht="15.45" x14ac:dyDescent="0.4">
      <c r="B8" s="8"/>
      <c r="E8" s="147"/>
    </row>
    <row r="9" spans="2:8" ht="15.45" x14ac:dyDescent="0.4">
      <c r="B9" s="8" t="s">
        <v>109</v>
      </c>
      <c r="G9" s="8" t="s">
        <v>110</v>
      </c>
    </row>
    <row r="10" spans="2:8" ht="15.45" x14ac:dyDescent="0.4">
      <c r="B10" s="8" t="s">
        <v>111</v>
      </c>
      <c r="D10" s="116">
        <f>'B. Monthly Income &amp; AUM Summary'!C24</f>
        <v>0</v>
      </c>
      <c r="E10" s="117"/>
      <c r="G10" s="118"/>
    </row>
    <row r="11" spans="2:8" ht="15.45" x14ac:dyDescent="0.4">
      <c r="B11" s="8" t="s">
        <v>112</v>
      </c>
      <c r="D11" s="119">
        <v>0</v>
      </c>
      <c r="E11" s="117"/>
      <c r="G11" s="118"/>
    </row>
    <row r="12" spans="2:8" ht="15.45" x14ac:dyDescent="0.4">
      <c r="B12" s="8" t="s">
        <v>113</v>
      </c>
      <c r="D12" s="119">
        <v>0</v>
      </c>
      <c r="E12" s="117"/>
      <c r="G12" s="118"/>
    </row>
    <row r="13" spans="2:8" ht="15.45" x14ac:dyDescent="0.4">
      <c r="B13" s="8" t="s">
        <v>114</v>
      </c>
      <c r="D13" s="39">
        <f>SUM(D10:D12)</f>
        <v>0</v>
      </c>
      <c r="E13" s="17"/>
      <c r="G13" s="118"/>
    </row>
    <row r="14" spans="2:8" ht="15.45" x14ac:dyDescent="0.4">
      <c r="B14" s="8"/>
      <c r="D14" s="17"/>
      <c r="E14" s="17"/>
      <c r="G14" s="105"/>
    </row>
    <row r="15" spans="2:8" ht="15.45" x14ac:dyDescent="0.4">
      <c r="B15" s="8" t="s">
        <v>115</v>
      </c>
      <c r="G15" s="105"/>
    </row>
    <row r="16" spans="2:8" ht="15.45" x14ac:dyDescent="0.4">
      <c r="B16" s="8" t="s">
        <v>116</v>
      </c>
      <c r="D16" s="8" t="s">
        <v>117</v>
      </c>
      <c r="F16" s="8" t="s">
        <v>118</v>
      </c>
      <c r="G16" s="105" t="s">
        <v>110</v>
      </c>
    </row>
    <row r="17" spans="2:8" x14ac:dyDescent="0.35">
      <c r="C17" t="s">
        <v>119</v>
      </c>
      <c r="D17" s="120">
        <v>0</v>
      </c>
      <c r="E17" s="117"/>
      <c r="F17" s="120">
        <v>0</v>
      </c>
      <c r="G17" s="118"/>
    </row>
    <row r="18" spans="2:8" x14ac:dyDescent="0.35">
      <c r="C18" t="s">
        <v>120</v>
      </c>
      <c r="D18" s="120">
        <v>0</v>
      </c>
      <c r="E18" s="117"/>
      <c r="F18" s="120">
        <v>0</v>
      </c>
      <c r="G18" s="118"/>
    </row>
    <row r="19" spans="2:8" x14ac:dyDescent="0.35">
      <c r="C19" s="121" t="s">
        <v>121</v>
      </c>
      <c r="D19" s="120">
        <v>0</v>
      </c>
      <c r="E19" s="117"/>
      <c r="F19" s="120">
        <v>0</v>
      </c>
      <c r="G19" s="118"/>
    </row>
    <row r="20" spans="2:8" x14ac:dyDescent="0.35">
      <c r="C20" t="s">
        <v>122</v>
      </c>
      <c r="D20" s="120">
        <v>0</v>
      </c>
      <c r="E20" s="117"/>
      <c r="F20" s="120">
        <v>0</v>
      </c>
      <c r="G20" s="118"/>
    </row>
    <row r="21" spans="2:8" x14ac:dyDescent="0.35">
      <c r="C21" t="s">
        <v>123</v>
      </c>
      <c r="D21" s="120">
        <v>0</v>
      </c>
      <c r="E21" s="117"/>
      <c r="F21" s="120">
        <v>0</v>
      </c>
      <c r="G21" s="118"/>
    </row>
    <row r="22" spans="2:8" x14ac:dyDescent="0.35">
      <c r="C22" t="s">
        <v>124</v>
      </c>
      <c r="D22" s="120">
        <v>0</v>
      </c>
      <c r="E22" s="117"/>
      <c r="F22" s="120">
        <v>0</v>
      </c>
      <c r="G22" s="118"/>
    </row>
    <row r="23" spans="2:8" x14ac:dyDescent="0.35">
      <c r="C23" s="22" t="s">
        <v>149</v>
      </c>
      <c r="D23" s="120"/>
      <c r="E23" s="117"/>
      <c r="F23" s="129">
        <f>'D.LesseeMaintenanceExpense Paid'!C18</f>
        <v>0</v>
      </c>
      <c r="G23" s="118"/>
      <c r="H23" t="s">
        <v>150</v>
      </c>
    </row>
    <row r="24" spans="2:8" x14ac:dyDescent="0.35">
      <c r="C24" s="19" t="s">
        <v>7</v>
      </c>
      <c r="D24" s="120">
        <v>0</v>
      </c>
      <c r="E24" s="117"/>
      <c r="F24" s="120">
        <v>0</v>
      </c>
      <c r="G24" s="118"/>
    </row>
    <row r="25" spans="2:8" x14ac:dyDescent="0.35">
      <c r="C25" s="19" t="s">
        <v>7</v>
      </c>
      <c r="D25" s="120">
        <v>0</v>
      </c>
      <c r="E25" s="117"/>
      <c r="F25" s="120">
        <v>0</v>
      </c>
      <c r="G25" s="118"/>
    </row>
    <row r="26" spans="2:8" ht="15.45" x14ac:dyDescent="0.4">
      <c r="B26" s="8" t="s">
        <v>125</v>
      </c>
      <c r="D26" s="122"/>
      <c r="F26" s="122"/>
      <c r="G26" s="105"/>
    </row>
    <row r="27" spans="2:8" x14ac:dyDescent="0.35">
      <c r="C27" t="s">
        <v>126</v>
      </c>
      <c r="D27" s="120">
        <v>0</v>
      </c>
      <c r="F27" s="120"/>
      <c r="G27" s="118"/>
    </row>
    <row r="28" spans="2:8" x14ac:dyDescent="0.35">
      <c r="C28" t="s">
        <v>127</v>
      </c>
      <c r="D28" s="120">
        <v>0</v>
      </c>
      <c r="F28" s="120"/>
      <c r="G28" s="118"/>
    </row>
    <row r="29" spans="2:8" x14ac:dyDescent="0.35">
      <c r="C29" t="s">
        <v>128</v>
      </c>
      <c r="D29" s="120">
        <v>0</v>
      </c>
      <c r="F29" s="120">
        <v>0</v>
      </c>
      <c r="G29" s="118"/>
    </row>
    <row r="30" spans="2:8" x14ac:dyDescent="0.35">
      <c r="C30" s="19" t="s">
        <v>7</v>
      </c>
      <c r="D30" s="120">
        <v>0</v>
      </c>
      <c r="F30" s="120">
        <v>0</v>
      </c>
      <c r="G30" s="118"/>
    </row>
    <row r="31" spans="2:8" ht="15.45" x14ac:dyDescent="0.4">
      <c r="B31" s="8" t="s">
        <v>129</v>
      </c>
      <c r="D31" s="122"/>
      <c r="F31" s="122"/>
      <c r="G31" s="105"/>
    </row>
    <row r="32" spans="2:8" x14ac:dyDescent="0.35">
      <c r="C32" t="s">
        <v>130</v>
      </c>
      <c r="D32" s="120">
        <v>0</v>
      </c>
      <c r="F32" s="120">
        <v>0</v>
      </c>
      <c r="G32" s="118"/>
    </row>
    <row r="33" spans="2:7" x14ac:dyDescent="0.35">
      <c r="C33" s="19" t="s">
        <v>7</v>
      </c>
      <c r="D33" s="120">
        <v>0</v>
      </c>
      <c r="F33" s="122"/>
      <c r="G33" s="118"/>
    </row>
    <row r="34" spans="2:7" x14ac:dyDescent="0.35">
      <c r="C34" s="19" t="s">
        <v>7</v>
      </c>
      <c r="D34" s="120">
        <v>0</v>
      </c>
      <c r="F34" s="122"/>
      <c r="G34" s="118"/>
    </row>
    <row r="35" spans="2:7" ht="15.45" x14ac:dyDescent="0.4">
      <c r="B35" s="8" t="s">
        <v>131</v>
      </c>
      <c r="C35" s="8"/>
      <c r="D35" s="122"/>
      <c r="F35" s="122"/>
      <c r="G35" s="105"/>
    </row>
    <row r="36" spans="2:7" x14ac:dyDescent="0.35">
      <c r="C36" t="s">
        <v>132</v>
      </c>
      <c r="D36" s="120">
        <v>0</v>
      </c>
      <c r="F36" s="120">
        <v>0</v>
      </c>
      <c r="G36" s="118"/>
    </row>
    <row r="37" spans="2:7" x14ac:dyDescent="0.35">
      <c r="C37" t="s">
        <v>133</v>
      </c>
      <c r="D37" s="120">
        <v>0</v>
      </c>
      <c r="F37" s="120">
        <v>0</v>
      </c>
      <c r="G37" s="118"/>
    </row>
    <row r="38" spans="2:7" x14ac:dyDescent="0.35">
      <c r="C38" s="19" t="s">
        <v>7</v>
      </c>
      <c r="D38" s="120">
        <v>0</v>
      </c>
      <c r="F38" s="120">
        <v>0</v>
      </c>
      <c r="G38" s="118"/>
    </row>
    <row r="39" spans="2:7" x14ac:dyDescent="0.35">
      <c r="C39" s="19" t="s">
        <v>7</v>
      </c>
      <c r="D39" s="120">
        <v>0</v>
      </c>
      <c r="F39" s="120">
        <v>0</v>
      </c>
      <c r="G39" s="118"/>
    </row>
    <row r="40" spans="2:7" x14ac:dyDescent="0.35">
      <c r="C40" s="19" t="s">
        <v>7</v>
      </c>
      <c r="D40" s="120">
        <v>0</v>
      </c>
      <c r="F40" s="120">
        <v>0</v>
      </c>
      <c r="G40" s="118"/>
    </row>
    <row r="41" spans="2:7" ht="15.45" x14ac:dyDescent="0.4">
      <c r="B41" s="8" t="s">
        <v>134</v>
      </c>
      <c r="C41" s="8"/>
      <c r="D41" s="122"/>
      <c r="F41" s="122"/>
      <c r="G41" s="105"/>
    </row>
    <row r="42" spans="2:7" x14ac:dyDescent="0.35">
      <c r="C42" t="s">
        <v>135</v>
      </c>
      <c r="D42" s="120">
        <v>0</v>
      </c>
      <c r="F42" s="120">
        <v>0</v>
      </c>
      <c r="G42" s="118"/>
    </row>
    <row r="43" spans="2:7" x14ac:dyDescent="0.35">
      <c r="C43" t="s">
        <v>136</v>
      </c>
      <c r="D43" s="120">
        <v>0</v>
      </c>
      <c r="F43" s="120">
        <v>0</v>
      </c>
      <c r="G43" s="118"/>
    </row>
    <row r="44" spans="2:7" x14ac:dyDescent="0.35">
      <c r="C44" s="19" t="s">
        <v>7</v>
      </c>
      <c r="D44" s="120">
        <v>0</v>
      </c>
      <c r="F44" s="120">
        <v>0</v>
      </c>
      <c r="G44" s="118"/>
    </row>
    <row r="45" spans="2:7" x14ac:dyDescent="0.35">
      <c r="C45" s="19" t="s">
        <v>7</v>
      </c>
      <c r="D45" s="120">
        <v>0</v>
      </c>
      <c r="F45" s="120">
        <v>0</v>
      </c>
      <c r="G45" s="118"/>
    </row>
    <row r="46" spans="2:7" ht="15.45" x14ac:dyDescent="0.4">
      <c r="B46" s="8" t="s">
        <v>137</v>
      </c>
      <c r="C46" s="2"/>
      <c r="D46" s="120">
        <v>0</v>
      </c>
      <c r="F46" s="122"/>
      <c r="G46" s="118"/>
    </row>
    <row r="47" spans="2:7" ht="15.45" x14ac:dyDescent="0.4">
      <c r="B47" s="8" t="s">
        <v>138</v>
      </c>
      <c r="C47" s="2"/>
      <c r="D47" s="120">
        <v>0</v>
      </c>
      <c r="F47" s="122"/>
      <c r="G47" s="118"/>
    </row>
    <row r="48" spans="2:7" ht="15.45" x14ac:dyDescent="0.4">
      <c r="B48" s="8"/>
      <c r="C48" s="2"/>
      <c r="D48" s="117"/>
      <c r="G48" s="105"/>
    </row>
    <row r="49" spans="2:7" ht="15.45" x14ac:dyDescent="0.4">
      <c r="B49" s="8" t="s">
        <v>139</v>
      </c>
      <c r="C49" s="2"/>
      <c r="D49" s="39">
        <f>SUM(D17:D47)</f>
        <v>0</v>
      </c>
      <c r="F49" s="39">
        <f>SUM(F17:F47)</f>
        <v>0</v>
      </c>
      <c r="G49" s="118"/>
    </row>
    <row r="50" spans="2:7" ht="15.45" x14ac:dyDescent="0.4">
      <c r="B50" s="8" t="s">
        <v>140</v>
      </c>
      <c r="C50" s="2"/>
      <c r="D50" s="39">
        <f>D13-D49</f>
        <v>0</v>
      </c>
      <c r="F50" s="17"/>
      <c r="G50" s="118"/>
    </row>
    <row r="51" spans="2:7" ht="15.45" x14ac:dyDescent="0.4">
      <c r="B51" s="8"/>
      <c r="C51" s="2"/>
      <c r="D51" s="17"/>
      <c r="F51" s="17"/>
      <c r="G51" s="123"/>
    </row>
    <row r="52" spans="2:7" ht="15.45" x14ac:dyDescent="0.4">
      <c r="B52" s="8" t="s">
        <v>141</v>
      </c>
      <c r="C52" s="2"/>
      <c r="D52" s="17">
        <f>IF(D7=0,0,D50/D7)</f>
        <v>0</v>
      </c>
      <c r="G52" s="118"/>
    </row>
    <row r="53" spans="2:7" ht="15.45" x14ac:dyDescent="0.4">
      <c r="B53" s="8" t="s">
        <v>142</v>
      </c>
      <c r="C53" s="2"/>
      <c r="D53" s="17">
        <f>IF(F5=0,0,D50/F5)</f>
        <v>0</v>
      </c>
      <c r="E53" s="8"/>
      <c r="F53" s="39"/>
      <c r="G53" s="123"/>
    </row>
    <row r="54" spans="2:7" x14ac:dyDescent="0.35">
      <c r="B54" t="s">
        <v>143</v>
      </c>
      <c r="G54" s="105"/>
    </row>
    <row r="55" spans="2:7" x14ac:dyDescent="0.35">
      <c r="B55" s="121" t="s">
        <v>144</v>
      </c>
    </row>
  </sheetData>
  <sheetProtection sheet="1" objects="1" scenarios="1"/>
  <mergeCells count="4">
    <mergeCell ref="B1:G1"/>
    <mergeCell ref="B5:C5"/>
    <mergeCell ref="B6:C6"/>
    <mergeCell ref="B7:C7"/>
  </mergeCells>
  <pageMargins left="0.95" right="0.45" top="0.75" bottom="0.75" header="0.3" footer="0.3"/>
  <pageSetup scale="82" orientation="portrait" horizontalDpi="4294967295" verticalDpi="4294967295" r:id="rId1"/>
  <headerFoot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CBC5E-4446-42D7-B0A3-05F7DB98FDDF}">
  <dimension ref="B1:I37"/>
  <sheetViews>
    <sheetView zoomScaleNormal="100" workbookViewId="0">
      <selection activeCell="E7" sqref="E7"/>
    </sheetView>
  </sheetViews>
  <sheetFormatPr defaultRowHeight="15" x14ac:dyDescent="0.35"/>
  <cols>
    <col min="1" max="1" width="3.875" customWidth="1"/>
    <col min="2" max="2" width="3.4375" customWidth="1"/>
    <col min="3" max="3" width="13.875" customWidth="1"/>
    <col min="4" max="4" width="2.375" customWidth="1"/>
    <col min="5" max="5" width="10.75" customWidth="1"/>
    <col min="8" max="8" width="17.8125" customWidth="1"/>
    <col min="9" max="9" width="11.4375" customWidth="1"/>
  </cols>
  <sheetData>
    <row r="1" spans="2:9" ht="15.45" x14ac:dyDescent="0.4">
      <c r="C1" s="132" t="s">
        <v>21</v>
      </c>
      <c r="D1" s="132"/>
      <c r="E1" s="133"/>
      <c r="F1" s="133"/>
      <c r="G1" s="133"/>
      <c r="H1" s="133"/>
      <c r="I1" s="133"/>
    </row>
    <row r="3" spans="2:9" ht="15.45" x14ac:dyDescent="0.4">
      <c r="C3" t="s">
        <v>84</v>
      </c>
      <c r="D3" s="22"/>
      <c r="E3" s="22" t="str">
        <f>'1. Jan Lease '!D3</f>
        <v>Blank</v>
      </c>
      <c r="G3" s="8" t="s">
        <v>50</v>
      </c>
      <c r="H3" s="32" t="str">
        <f>'1. Jan Lease '!H3</f>
        <v>Blank</v>
      </c>
    </row>
    <row r="4" spans="2:9" ht="15.45" x14ac:dyDescent="0.4">
      <c r="C4" s="22" t="s">
        <v>10</v>
      </c>
      <c r="D4" s="22"/>
      <c r="F4" s="128">
        <f>'1. Jan Lease '!D4</f>
        <v>2018</v>
      </c>
    </row>
    <row r="5" spans="2:9" ht="15.45" x14ac:dyDescent="0.4">
      <c r="C5" s="9" t="s">
        <v>22</v>
      </c>
      <c r="D5" s="2"/>
      <c r="F5" s="24"/>
    </row>
    <row r="6" spans="2:9" ht="15.45" x14ac:dyDescent="0.4">
      <c r="C6" s="8" t="str">
        <f>'1. Jan Lease '!C6</f>
        <v>Monthly Lease</v>
      </c>
      <c r="D6" s="8"/>
      <c r="F6" s="25">
        <f>'1. Jan Lease '!D6</f>
        <v>0</v>
      </c>
      <c r="G6" s="9" t="s">
        <v>47</v>
      </c>
    </row>
    <row r="7" spans="2:9" ht="15.45" x14ac:dyDescent="0.4">
      <c r="E7" s="4"/>
      <c r="F7" s="4"/>
      <c r="G7" s="10" t="s">
        <v>0</v>
      </c>
      <c r="H7" s="10" t="s">
        <v>1</v>
      </c>
      <c r="I7" s="4" t="s">
        <v>9</v>
      </c>
    </row>
    <row r="8" spans="2:9" ht="15.45" x14ac:dyDescent="0.4">
      <c r="C8" s="9"/>
      <c r="D8" s="9"/>
      <c r="E8" s="4"/>
      <c r="F8" s="4" t="s">
        <v>8</v>
      </c>
      <c r="G8" s="10" t="s">
        <v>13</v>
      </c>
      <c r="H8" s="10" t="s">
        <v>2</v>
      </c>
      <c r="I8" s="4" t="s">
        <v>14</v>
      </c>
    </row>
    <row r="9" spans="2:9" ht="15.45" x14ac:dyDescent="0.4">
      <c r="B9" s="13"/>
      <c r="C9" s="56" t="str">
        <f>'1. Jan Lease '!C9</f>
        <v>Total Ranch</v>
      </c>
      <c r="D9" s="56"/>
      <c r="E9" s="5"/>
      <c r="F9" s="3">
        <v>0</v>
      </c>
      <c r="G9" s="22">
        <f>'1. Jan Lease '!F9</f>
        <v>1.8</v>
      </c>
      <c r="H9" s="22" t="str">
        <f>'1. Jan Lease '!G9</f>
        <v>Bulls</v>
      </c>
      <c r="I9" s="42">
        <f>IF(F9=0,0,F9*G9)</f>
        <v>0</v>
      </c>
    </row>
    <row r="10" spans="2:9" x14ac:dyDescent="0.35">
      <c r="B10" s="13"/>
      <c r="C10" s="54"/>
      <c r="D10" s="102"/>
      <c r="E10" s="5"/>
      <c r="F10" s="3">
        <v>0</v>
      </c>
      <c r="G10" s="22">
        <f>'1. Jan Lease '!F10</f>
        <v>1.5</v>
      </c>
      <c r="H10" s="22" t="str">
        <f>'1. Jan Lease '!G10</f>
        <v>Cow-Calf Pairs</v>
      </c>
      <c r="I10" s="42">
        <f t="shared" ref="I10:I16" si="0">IF(F10=0,0,F10*G10)</f>
        <v>0</v>
      </c>
    </row>
    <row r="11" spans="2:9" x14ac:dyDescent="0.35">
      <c r="B11" s="13"/>
      <c r="C11" s="54"/>
      <c r="D11" s="102"/>
      <c r="E11" s="5"/>
      <c r="F11" s="3">
        <v>0</v>
      </c>
      <c r="G11" s="22">
        <f>'1. Jan Lease '!F11</f>
        <v>1.2</v>
      </c>
      <c r="H11" s="22" t="str">
        <f>'1. Jan Lease '!G11</f>
        <v>Cows-Open or Bred</v>
      </c>
      <c r="I11" s="42">
        <f t="shared" si="0"/>
        <v>0</v>
      </c>
    </row>
    <row r="12" spans="2:9" x14ac:dyDescent="0.35">
      <c r="B12" s="13"/>
      <c r="C12" s="54"/>
      <c r="D12" s="102"/>
      <c r="E12" s="5"/>
      <c r="F12" s="3">
        <v>0</v>
      </c>
      <c r="G12" s="26">
        <f>'1. Jan Lease '!F12</f>
        <v>1</v>
      </c>
      <c r="H12" s="22" t="str">
        <f>'1. Jan Lease '!G12</f>
        <v>Heifers-Pregnant</v>
      </c>
      <c r="I12" s="42">
        <f t="shared" si="0"/>
        <v>0</v>
      </c>
    </row>
    <row r="13" spans="2:9" x14ac:dyDescent="0.35">
      <c r="B13" s="13"/>
      <c r="C13" s="54"/>
      <c r="D13" s="102"/>
      <c r="E13" s="5"/>
      <c r="F13" s="3">
        <v>0</v>
      </c>
      <c r="G13" s="22">
        <f>'1. Jan Lease '!F13</f>
        <v>0.75</v>
      </c>
      <c r="H13" s="22" t="str">
        <f>'1. Jan Lease '!G13</f>
        <v>Heifers - Open</v>
      </c>
      <c r="I13" s="42">
        <f t="shared" si="0"/>
        <v>0</v>
      </c>
    </row>
    <row r="14" spans="2:9" x14ac:dyDescent="0.35">
      <c r="B14" s="13"/>
      <c r="C14" s="54"/>
      <c r="D14" s="102"/>
      <c r="E14" s="5"/>
      <c r="F14" s="3">
        <v>0</v>
      </c>
      <c r="G14" s="22">
        <f>'1. Jan Lease '!F14</f>
        <v>0</v>
      </c>
      <c r="H14" s="22" t="str">
        <f>'1. Jan Lease '!G14</f>
        <v>Other</v>
      </c>
      <c r="I14" s="42">
        <f t="shared" si="0"/>
        <v>0</v>
      </c>
    </row>
    <row r="15" spans="2:9" x14ac:dyDescent="0.35">
      <c r="B15" s="13"/>
      <c r="C15" s="54"/>
      <c r="D15" s="102"/>
      <c r="E15" s="5"/>
      <c r="F15" s="3">
        <v>0</v>
      </c>
      <c r="G15" s="22">
        <f>'1. Jan Lease '!F15</f>
        <v>0</v>
      </c>
      <c r="H15" s="22" t="str">
        <f>'1. Jan Lease '!G15</f>
        <v>Other</v>
      </c>
      <c r="I15" s="42">
        <f t="shared" si="0"/>
        <v>0</v>
      </c>
    </row>
    <row r="16" spans="2:9" x14ac:dyDescent="0.35">
      <c r="B16" s="13"/>
      <c r="C16" s="54"/>
      <c r="D16" s="102"/>
      <c r="E16" s="5"/>
      <c r="F16" s="3">
        <v>0</v>
      </c>
      <c r="G16" s="22">
        <f>'1. Jan Lease '!F16</f>
        <v>0</v>
      </c>
      <c r="H16" s="22" t="str">
        <f>'1. Jan Lease '!G16</f>
        <v>Other</v>
      </c>
      <c r="I16" s="42">
        <f t="shared" si="0"/>
        <v>0</v>
      </c>
    </row>
    <row r="17" spans="2:9" ht="15.45" x14ac:dyDescent="0.4">
      <c r="B17" s="13"/>
      <c r="C17" s="53" t="s">
        <v>9</v>
      </c>
      <c r="D17" s="101"/>
      <c r="E17" s="125">
        <f>F6</f>
        <v>0</v>
      </c>
      <c r="F17" s="12">
        <f>SUM(F9:F16)</f>
        <v>0</v>
      </c>
      <c r="G17" s="2"/>
      <c r="H17" s="2"/>
      <c r="I17" s="21">
        <f>SUM(I9:I16)</f>
        <v>0</v>
      </c>
    </row>
    <row r="18" spans="2:9" ht="15.45" x14ac:dyDescent="0.4">
      <c r="B18" s="13"/>
      <c r="C18" s="101" t="s">
        <v>93</v>
      </c>
      <c r="D18" s="101"/>
      <c r="E18" s="7"/>
      <c r="F18" s="12"/>
      <c r="G18" s="2"/>
      <c r="H18" s="2"/>
      <c r="I18" s="21"/>
    </row>
    <row r="19" spans="2:9" x14ac:dyDescent="0.35">
      <c r="B19" t="s">
        <v>16</v>
      </c>
      <c r="C19" s="106" t="s">
        <v>89</v>
      </c>
      <c r="D19" s="106"/>
      <c r="E19" s="88"/>
      <c r="I19" s="15"/>
    </row>
    <row r="20" spans="2:9" ht="15.45" x14ac:dyDescent="0.4">
      <c r="B20" s="8" t="str">
        <f>C5</f>
        <v>February</v>
      </c>
      <c r="E20" s="53"/>
      <c r="F20" s="53" t="s">
        <v>17</v>
      </c>
      <c r="G20" s="53"/>
      <c r="H20" s="53"/>
      <c r="I20" s="53" t="s">
        <v>18</v>
      </c>
    </row>
    <row r="21" spans="2:9" ht="15.45" x14ac:dyDescent="0.4">
      <c r="B21" s="8" t="s">
        <v>92</v>
      </c>
      <c r="E21" s="17"/>
      <c r="F21" s="16">
        <f>F17</f>
        <v>0</v>
      </c>
      <c r="G21" s="17"/>
      <c r="H21" s="17"/>
      <c r="I21" s="16">
        <f>I17</f>
        <v>0</v>
      </c>
    </row>
    <row r="22" spans="2:9" x14ac:dyDescent="0.35">
      <c r="I22" s="15"/>
    </row>
    <row r="23" spans="2:9" ht="15.45" x14ac:dyDescent="0.4">
      <c r="F23" s="8" t="s">
        <v>45</v>
      </c>
      <c r="H23" s="8" t="s">
        <v>2</v>
      </c>
      <c r="I23" s="16" t="s">
        <v>44</v>
      </c>
    </row>
    <row r="24" spans="2:9" x14ac:dyDescent="0.35">
      <c r="E24" s="38"/>
      <c r="F24" s="15">
        <f>F9</f>
        <v>0</v>
      </c>
      <c r="H24" t="str">
        <f>H9</f>
        <v>Bulls</v>
      </c>
      <c r="I24" s="38">
        <f>I9</f>
        <v>0</v>
      </c>
    </row>
    <row r="25" spans="2:9" x14ac:dyDescent="0.35">
      <c r="F25" s="15">
        <f t="shared" ref="F25:F31" si="1">F10</f>
        <v>0</v>
      </c>
      <c r="H25" t="str">
        <f t="shared" ref="H25:I31" si="2">H10</f>
        <v>Cow-Calf Pairs</v>
      </c>
      <c r="I25" s="38">
        <f t="shared" si="2"/>
        <v>0</v>
      </c>
    </row>
    <row r="26" spans="2:9" x14ac:dyDescent="0.35">
      <c r="C26" s="54"/>
      <c r="D26" s="102"/>
      <c r="E26" s="54"/>
      <c r="F26" s="15">
        <f t="shared" si="1"/>
        <v>0</v>
      </c>
      <c r="H26" t="str">
        <f t="shared" si="2"/>
        <v>Cows-Open or Bred</v>
      </c>
      <c r="I26" s="38">
        <f t="shared" si="2"/>
        <v>0</v>
      </c>
    </row>
    <row r="27" spans="2:9" x14ac:dyDescent="0.35">
      <c r="F27" s="15">
        <f t="shared" si="1"/>
        <v>0</v>
      </c>
      <c r="H27" t="str">
        <f t="shared" si="2"/>
        <v>Heifers-Pregnant</v>
      </c>
      <c r="I27" s="38">
        <f t="shared" si="2"/>
        <v>0</v>
      </c>
    </row>
    <row r="28" spans="2:9" x14ac:dyDescent="0.35">
      <c r="F28" s="15">
        <f t="shared" si="1"/>
        <v>0</v>
      </c>
      <c r="H28" t="str">
        <f t="shared" si="2"/>
        <v>Heifers - Open</v>
      </c>
      <c r="I28" s="38">
        <f t="shared" si="2"/>
        <v>0</v>
      </c>
    </row>
    <row r="29" spans="2:9" x14ac:dyDescent="0.35">
      <c r="F29" s="15">
        <f t="shared" si="1"/>
        <v>0</v>
      </c>
      <c r="H29" t="str">
        <f t="shared" si="2"/>
        <v>Other</v>
      </c>
      <c r="I29" s="38">
        <f t="shared" si="2"/>
        <v>0</v>
      </c>
    </row>
    <row r="30" spans="2:9" x14ac:dyDescent="0.35">
      <c r="F30" s="15">
        <f t="shared" si="1"/>
        <v>0</v>
      </c>
      <c r="H30" t="str">
        <f t="shared" si="2"/>
        <v>Other</v>
      </c>
      <c r="I30" s="38">
        <f t="shared" si="2"/>
        <v>0</v>
      </c>
    </row>
    <row r="31" spans="2:9" x14ac:dyDescent="0.35">
      <c r="F31" s="15">
        <f t="shared" si="1"/>
        <v>0</v>
      </c>
      <c r="H31" t="str">
        <f t="shared" si="2"/>
        <v>Other</v>
      </c>
      <c r="I31" s="38">
        <f t="shared" si="2"/>
        <v>0</v>
      </c>
    </row>
    <row r="32" spans="2:9" ht="15.45" x14ac:dyDescent="0.4">
      <c r="E32" s="8" t="s">
        <v>51</v>
      </c>
      <c r="F32" s="41">
        <f>SUM(F24:F31)</f>
        <v>0</v>
      </c>
      <c r="H32" s="8" t="s">
        <v>9</v>
      </c>
      <c r="I32" s="41">
        <f>SUM(I24:I31)</f>
        <v>0</v>
      </c>
    </row>
    <row r="33" spans="9:9" x14ac:dyDescent="0.35">
      <c r="I33" s="15"/>
    </row>
    <row r="34" spans="9:9" x14ac:dyDescent="0.35">
      <c r="I34" s="15"/>
    </row>
    <row r="35" spans="9:9" x14ac:dyDescent="0.35">
      <c r="I35" s="15"/>
    </row>
    <row r="36" spans="9:9" x14ac:dyDescent="0.35">
      <c r="I36" s="15"/>
    </row>
    <row r="37" spans="9:9" x14ac:dyDescent="0.35">
      <c r="I37" s="15"/>
    </row>
  </sheetData>
  <sheetProtection sheet="1" objects="1" scenarios="1"/>
  <mergeCells count="1">
    <mergeCell ref="C1:I1"/>
  </mergeCells>
  <pageMargins left="0.7" right="0.7" top="0.75" bottom="0.75" header="0.3" footer="0.3"/>
  <pageSetup scale="63" orientation="portrait" horizontalDpi="4294967295" verticalDpi="4294967295" r:id="rId1"/>
  <headerFooter>
    <oddFooter>&amp;L&amp;F&amp;R&amp;A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FCA4B-B6C8-436F-A525-79C64FE4157A}">
  <dimension ref="B1:H36"/>
  <sheetViews>
    <sheetView zoomScaleNormal="100" workbookViewId="0">
      <selection activeCell="I4" sqref="I4"/>
    </sheetView>
  </sheetViews>
  <sheetFormatPr defaultRowHeight="15" x14ac:dyDescent="0.35"/>
  <cols>
    <col min="1" max="1" width="3.4375" customWidth="1"/>
    <col min="2" max="2" width="4" customWidth="1"/>
    <col min="3" max="3" width="14.625" customWidth="1"/>
    <col min="4" max="4" width="3.625" customWidth="1"/>
    <col min="7" max="7" width="17.25" customWidth="1"/>
  </cols>
  <sheetData>
    <row r="1" spans="2:8" ht="15.45" x14ac:dyDescent="0.4">
      <c r="C1" s="132" t="s">
        <v>21</v>
      </c>
      <c r="D1" s="133"/>
      <c r="E1" s="133"/>
      <c r="F1" s="133"/>
      <c r="G1" s="133"/>
      <c r="H1" s="133"/>
    </row>
    <row r="3" spans="2:8" x14ac:dyDescent="0.35">
      <c r="C3" s="22" t="str">
        <f>'1. Jan Lease '!D3</f>
        <v>Blank</v>
      </c>
      <c r="D3" s="22"/>
    </row>
    <row r="4" spans="2:8" x14ac:dyDescent="0.35">
      <c r="C4" s="22" t="s">
        <v>10</v>
      </c>
      <c r="E4" s="23">
        <f>'1. Jan Lease '!D4</f>
        <v>2018</v>
      </c>
    </row>
    <row r="5" spans="2:8" ht="15.45" x14ac:dyDescent="0.4">
      <c r="C5" s="9" t="s">
        <v>23</v>
      </c>
      <c r="E5" s="24"/>
    </row>
    <row r="6" spans="2:8" ht="15.45" x14ac:dyDescent="0.4">
      <c r="C6" s="8" t="s">
        <v>11</v>
      </c>
      <c r="E6" s="25">
        <f>'1. Jan Lease '!D6</f>
        <v>0</v>
      </c>
      <c r="F6" s="9"/>
    </row>
    <row r="7" spans="2:8" ht="15.45" x14ac:dyDescent="0.4">
      <c r="D7" s="4"/>
      <c r="E7" s="4"/>
      <c r="F7" s="10" t="s">
        <v>0</v>
      </c>
      <c r="G7" s="10" t="s">
        <v>1</v>
      </c>
      <c r="H7" s="4" t="s">
        <v>9</v>
      </c>
    </row>
    <row r="8" spans="2:8" ht="15.45" x14ac:dyDescent="0.4">
      <c r="C8" s="9"/>
      <c r="D8" s="61"/>
      <c r="E8" s="4" t="s">
        <v>8</v>
      </c>
      <c r="F8" s="10" t="s">
        <v>13</v>
      </c>
      <c r="G8" s="10" t="s">
        <v>2</v>
      </c>
      <c r="H8" s="4" t="s">
        <v>14</v>
      </c>
    </row>
    <row r="9" spans="2:8" ht="15.45" x14ac:dyDescent="0.4">
      <c r="B9" s="13"/>
      <c r="C9" s="56" t="str">
        <f>'1. Jan Lease '!C9</f>
        <v>Total Ranch</v>
      </c>
      <c r="D9" s="61"/>
      <c r="E9" s="3">
        <v>0</v>
      </c>
      <c r="F9" s="22">
        <f>'1. Jan Lease '!F9</f>
        <v>1.8</v>
      </c>
      <c r="G9" s="22" t="str">
        <f>'1. Jan Lease '!G9</f>
        <v>Bulls</v>
      </c>
      <c r="H9" s="42">
        <f>IF(E9=0,0,E9*F9)</f>
        <v>0</v>
      </c>
    </row>
    <row r="10" spans="2:8" x14ac:dyDescent="0.35">
      <c r="B10" s="13"/>
      <c r="C10" s="54"/>
      <c r="D10" s="5"/>
      <c r="E10" s="3">
        <v>0</v>
      </c>
      <c r="F10" s="22">
        <f>'1. Jan Lease '!F10</f>
        <v>1.5</v>
      </c>
      <c r="G10" s="22" t="str">
        <f>'1. Jan Lease '!G10</f>
        <v>Cow-Calf Pairs</v>
      </c>
      <c r="H10" s="42">
        <f t="shared" ref="H10:H16" si="0">IF(E10=0,0,E10*F10)</f>
        <v>0</v>
      </c>
    </row>
    <row r="11" spans="2:8" x14ac:dyDescent="0.35">
      <c r="B11" s="13"/>
      <c r="C11" s="54"/>
      <c r="D11" s="5"/>
      <c r="E11" s="3">
        <v>0</v>
      </c>
      <c r="F11" s="22">
        <f>'1. Jan Lease '!F11</f>
        <v>1.2</v>
      </c>
      <c r="G11" s="22" t="str">
        <f>'1. Jan Lease '!G11</f>
        <v>Cows-Open or Bred</v>
      </c>
      <c r="H11" s="42">
        <f t="shared" si="0"/>
        <v>0</v>
      </c>
    </row>
    <row r="12" spans="2:8" x14ac:dyDescent="0.35">
      <c r="B12" s="13"/>
      <c r="C12" s="54"/>
      <c r="D12" s="5"/>
      <c r="E12" s="3">
        <v>0</v>
      </c>
      <c r="F12" s="26">
        <f>'1. Jan Lease '!F12</f>
        <v>1</v>
      </c>
      <c r="G12" s="22" t="str">
        <f>'1. Jan Lease '!G12</f>
        <v>Heifers-Pregnant</v>
      </c>
      <c r="H12" s="42">
        <f t="shared" si="0"/>
        <v>0</v>
      </c>
    </row>
    <row r="13" spans="2:8" x14ac:dyDescent="0.35">
      <c r="B13" s="13"/>
      <c r="C13" s="54"/>
      <c r="D13" s="5"/>
      <c r="E13" s="3">
        <v>0</v>
      </c>
      <c r="F13" s="22">
        <f>'1. Jan Lease '!F13</f>
        <v>0.75</v>
      </c>
      <c r="G13" s="22" t="str">
        <f>'1. Jan Lease '!G13</f>
        <v>Heifers - Open</v>
      </c>
      <c r="H13" s="42">
        <f t="shared" si="0"/>
        <v>0</v>
      </c>
    </row>
    <row r="14" spans="2:8" x14ac:dyDescent="0.35">
      <c r="B14" s="13"/>
      <c r="C14" s="54"/>
      <c r="D14" s="5"/>
      <c r="E14" s="3">
        <v>0</v>
      </c>
      <c r="F14" s="22">
        <f>'1. Jan Lease '!F14</f>
        <v>0</v>
      </c>
      <c r="G14" s="22" t="str">
        <f>'1. Jan Lease '!G14</f>
        <v>Other</v>
      </c>
      <c r="H14" s="42">
        <f t="shared" si="0"/>
        <v>0</v>
      </c>
    </row>
    <row r="15" spans="2:8" x14ac:dyDescent="0.35">
      <c r="B15" s="13"/>
      <c r="C15" s="54"/>
      <c r="D15" s="5"/>
      <c r="E15" s="3">
        <v>0</v>
      </c>
      <c r="F15" s="22">
        <f>'1. Jan Lease '!F15</f>
        <v>0</v>
      </c>
      <c r="G15" s="22" t="str">
        <f>'1. Jan Lease '!G15</f>
        <v>Other</v>
      </c>
      <c r="H15" s="42">
        <f t="shared" si="0"/>
        <v>0</v>
      </c>
    </row>
    <row r="16" spans="2:8" x14ac:dyDescent="0.35">
      <c r="B16" s="13"/>
      <c r="C16" s="54"/>
      <c r="D16" s="5"/>
      <c r="E16" s="3">
        <v>0</v>
      </c>
      <c r="F16" s="22">
        <f>'1. Jan Lease '!F16</f>
        <v>0</v>
      </c>
      <c r="G16" s="22" t="str">
        <f>'1. Jan Lease '!G16</f>
        <v>Other</v>
      </c>
      <c r="H16" s="42">
        <f t="shared" si="0"/>
        <v>0</v>
      </c>
    </row>
    <row r="17" spans="2:8" ht="15.45" x14ac:dyDescent="0.4">
      <c r="B17" s="13"/>
      <c r="C17" s="53" t="s">
        <v>9</v>
      </c>
      <c r="D17" s="5"/>
      <c r="E17" s="12">
        <f>SUM(E9:E16)</f>
        <v>0</v>
      </c>
      <c r="F17" s="2"/>
      <c r="G17" s="2"/>
      <c r="H17" s="21">
        <f>SUM(H9:H16)</f>
        <v>0</v>
      </c>
    </row>
    <row r="18" spans="2:8" ht="15.45" x14ac:dyDescent="0.4">
      <c r="B18" s="13"/>
      <c r="C18" s="101" t="s">
        <v>93</v>
      </c>
      <c r="D18" s="101"/>
      <c r="E18" s="7"/>
      <c r="F18" s="2"/>
      <c r="G18" s="2"/>
      <c r="H18" s="21"/>
    </row>
    <row r="19" spans="2:8" x14ac:dyDescent="0.35">
      <c r="B19" t="s">
        <v>16</v>
      </c>
      <c r="C19" s="106" t="s">
        <v>89</v>
      </c>
      <c r="D19" s="106"/>
      <c r="E19" s="88">
        <v>0</v>
      </c>
      <c r="H19" s="15"/>
    </row>
    <row r="20" spans="2:8" ht="15.45" x14ac:dyDescent="0.4">
      <c r="B20" s="8" t="str">
        <f>C5</f>
        <v>March</v>
      </c>
      <c r="E20" s="53" t="s">
        <v>17</v>
      </c>
      <c r="F20" s="53"/>
      <c r="G20" s="53"/>
      <c r="H20" s="53" t="s">
        <v>18</v>
      </c>
    </row>
    <row r="21" spans="2:8" ht="15.45" x14ac:dyDescent="0.4">
      <c r="B21" s="8" t="s">
        <v>92</v>
      </c>
      <c r="D21" s="61"/>
      <c r="E21" s="16">
        <f>E17</f>
        <v>0</v>
      </c>
      <c r="F21" s="17"/>
      <c r="G21" s="17"/>
      <c r="H21" s="16">
        <f>H17</f>
        <v>0</v>
      </c>
    </row>
    <row r="22" spans="2:8" ht="15.45" x14ac:dyDescent="0.4">
      <c r="D22" s="17"/>
      <c r="H22" s="15"/>
    </row>
    <row r="23" spans="2:8" ht="15.45" x14ac:dyDescent="0.4">
      <c r="E23" s="8" t="s">
        <v>45</v>
      </c>
      <c r="G23" s="8" t="s">
        <v>2</v>
      </c>
      <c r="H23" s="16" t="s">
        <v>44</v>
      </c>
    </row>
    <row r="24" spans="2:8" x14ac:dyDescent="0.35">
      <c r="E24" s="15">
        <f>E9</f>
        <v>0</v>
      </c>
      <c r="G24" t="str">
        <f>G9</f>
        <v>Bulls</v>
      </c>
      <c r="H24" s="38">
        <f>H9</f>
        <v>0</v>
      </c>
    </row>
    <row r="25" spans="2:8" x14ac:dyDescent="0.35">
      <c r="D25" s="38"/>
      <c r="E25" s="15">
        <f t="shared" ref="E25:E31" si="1">E10</f>
        <v>0</v>
      </c>
      <c r="G25" t="str">
        <f t="shared" ref="G25:H31" si="2">G10</f>
        <v>Cow-Calf Pairs</v>
      </c>
      <c r="H25" s="38">
        <f t="shared" si="2"/>
        <v>0</v>
      </c>
    </row>
    <row r="26" spans="2:8" x14ac:dyDescent="0.35">
      <c r="C26" s="54"/>
      <c r="E26" s="15">
        <f t="shared" si="1"/>
        <v>0</v>
      </c>
      <c r="G26" t="str">
        <f t="shared" si="2"/>
        <v>Cows-Open or Bred</v>
      </c>
      <c r="H26" s="38">
        <f t="shared" si="2"/>
        <v>0</v>
      </c>
    </row>
    <row r="27" spans="2:8" x14ac:dyDescent="0.35">
      <c r="D27" s="62"/>
      <c r="E27" s="15">
        <f t="shared" si="1"/>
        <v>0</v>
      </c>
      <c r="G27" t="str">
        <f t="shared" si="2"/>
        <v>Heifers-Pregnant</v>
      </c>
      <c r="H27" s="38">
        <f t="shared" si="2"/>
        <v>0</v>
      </c>
    </row>
    <row r="28" spans="2:8" x14ac:dyDescent="0.35">
      <c r="E28" s="15">
        <f t="shared" si="1"/>
        <v>0</v>
      </c>
      <c r="G28" t="str">
        <f t="shared" si="2"/>
        <v>Heifers - Open</v>
      </c>
      <c r="H28" s="38">
        <f t="shared" si="2"/>
        <v>0</v>
      </c>
    </row>
    <row r="29" spans="2:8" x14ac:dyDescent="0.35">
      <c r="E29" s="15">
        <f t="shared" si="1"/>
        <v>0</v>
      </c>
      <c r="G29" t="str">
        <f t="shared" si="2"/>
        <v>Other</v>
      </c>
      <c r="H29" s="38">
        <f t="shared" si="2"/>
        <v>0</v>
      </c>
    </row>
    <row r="30" spans="2:8" x14ac:dyDescent="0.35">
      <c r="E30" s="15">
        <f t="shared" si="1"/>
        <v>0</v>
      </c>
      <c r="G30" t="str">
        <f t="shared" si="2"/>
        <v>Other</v>
      </c>
      <c r="H30" s="38">
        <f t="shared" si="2"/>
        <v>0</v>
      </c>
    </row>
    <row r="31" spans="2:8" x14ac:dyDescent="0.35">
      <c r="E31" s="15">
        <f t="shared" si="1"/>
        <v>0</v>
      </c>
      <c r="G31" t="str">
        <f t="shared" si="2"/>
        <v>Other</v>
      </c>
      <c r="H31" s="38">
        <f t="shared" si="2"/>
        <v>0</v>
      </c>
    </row>
    <row r="32" spans="2:8" ht="15.45" x14ac:dyDescent="0.4">
      <c r="E32" s="41">
        <f>SUM(E24:E31)</f>
        <v>0</v>
      </c>
      <c r="G32" s="8" t="s">
        <v>9</v>
      </c>
      <c r="H32" s="41">
        <f>SUM(H24:H31)</f>
        <v>0</v>
      </c>
    </row>
    <row r="33" spans="8:8" x14ac:dyDescent="0.35">
      <c r="H33" s="15"/>
    </row>
    <row r="34" spans="8:8" x14ac:dyDescent="0.35">
      <c r="H34" s="15"/>
    </row>
    <row r="35" spans="8:8" x14ac:dyDescent="0.35">
      <c r="H35" s="15"/>
    </row>
    <row r="36" spans="8:8" x14ac:dyDescent="0.35">
      <c r="H36" s="15"/>
    </row>
  </sheetData>
  <sheetProtection sheet="1" objects="1" scenarios="1"/>
  <mergeCells count="1">
    <mergeCell ref="C1:H1"/>
  </mergeCells>
  <pageMargins left="0.7" right="0.7" top="0.75" bottom="0.75" header="0.3" footer="0.3"/>
  <pageSetup scale="64" orientation="portrait" horizontalDpi="4294967295" verticalDpi="4294967295" r:id="rId1"/>
  <headerFooter>
    <oddFooter>&amp;L&amp;F&amp;R&amp;A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8C1E5-7FB6-4661-83A6-02EFBB45E9F8}">
  <dimension ref="B1:H36"/>
  <sheetViews>
    <sheetView topLeftCell="A4" zoomScaleNormal="100" workbookViewId="0">
      <selection activeCell="I6" sqref="I6"/>
    </sheetView>
  </sheetViews>
  <sheetFormatPr defaultRowHeight="15" x14ac:dyDescent="0.35"/>
  <cols>
    <col min="1" max="1" width="3.5625" customWidth="1"/>
    <col min="2" max="2" width="5" customWidth="1"/>
    <col min="3" max="3" width="15" customWidth="1"/>
    <col min="4" max="4" width="3.8125" customWidth="1"/>
    <col min="5" max="5" width="9.8125" customWidth="1"/>
    <col min="7" max="7" width="16.5625" customWidth="1"/>
  </cols>
  <sheetData>
    <row r="1" spans="2:8" ht="15.45" x14ac:dyDescent="0.4">
      <c r="C1" s="132" t="s">
        <v>21</v>
      </c>
      <c r="D1" s="133"/>
      <c r="E1" s="133"/>
      <c r="F1" s="133"/>
      <c r="G1" s="133"/>
      <c r="H1" s="133"/>
    </row>
    <row r="3" spans="2:8" x14ac:dyDescent="0.35">
      <c r="C3" s="22" t="str">
        <f>'1. Jan Lease '!D3</f>
        <v>Blank</v>
      </c>
      <c r="D3" s="22"/>
    </row>
    <row r="4" spans="2:8" x14ac:dyDescent="0.35">
      <c r="C4" s="22" t="s">
        <v>10</v>
      </c>
      <c r="E4" s="52">
        <f>'1. Jan Lease '!D4</f>
        <v>2018</v>
      </c>
    </row>
    <row r="5" spans="2:8" ht="15.45" x14ac:dyDescent="0.4">
      <c r="C5" s="9" t="s">
        <v>25</v>
      </c>
      <c r="E5" s="24"/>
    </row>
    <row r="6" spans="2:8" ht="15.45" x14ac:dyDescent="0.4">
      <c r="C6" s="8" t="s">
        <v>11</v>
      </c>
      <c r="E6" s="25">
        <f>'1. Jan Lease '!D6</f>
        <v>0</v>
      </c>
      <c r="F6" s="9"/>
    </row>
    <row r="7" spans="2:8" ht="15.45" x14ac:dyDescent="0.4">
      <c r="D7" s="4"/>
      <c r="E7" s="4"/>
      <c r="F7" s="10" t="s">
        <v>0</v>
      </c>
      <c r="G7" s="10" t="s">
        <v>1</v>
      </c>
      <c r="H7" s="4" t="s">
        <v>9</v>
      </c>
    </row>
    <row r="8" spans="2:8" ht="15.45" x14ac:dyDescent="0.4">
      <c r="C8" s="9"/>
      <c r="D8" s="61"/>
      <c r="E8" s="4" t="s">
        <v>8</v>
      </c>
      <c r="F8" s="10" t="s">
        <v>13</v>
      </c>
      <c r="G8" s="10" t="s">
        <v>2</v>
      </c>
      <c r="H8" s="4" t="s">
        <v>14</v>
      </c>
    </row>
    <row r="9" spans="2:8" ht="15.45" x14ac:dyDescent="0.4">
      <c r="B9" s="13"/>
      <c r="C9" s="56" t="str">
        <f>'1. Jan Lease '!C9</f>
        <v>Total Ranch</v>
      </c>
      <c r="D9" s="5"/>
      <c r="E9" s="3">
        <v>0</v>
      </c>
      <c r="F9" s="22">
        <f>'1. Jan Lease '!F9</f>
        <v>1.8</v>
      </c>
      <c r="G9" s="22" t="str">
        <f>'1. Jan Lease '!G9</f>
        <v>Bulls</v>
      </c>
      <c r="H9" s="42">
        <f>IF(E9=0,0,E9*F9)</f>
        <v>0</v>
      </c>
    </row>
    <row r="10" spans="2:8" x14ac:dyDescent="0.35">
      <c r="B10" s="13"/>
      <c r="C10" s="54"/>
      <c r="D10" s="5"/>
      <c r="E10" s="3">
        <v>0</v>
      </c>
      <c r="F10" s="22">
        <f>'1. Jan Lease '!F10</f>
        <v>1.5</v>
      </c>
      <c r="G10" s="22" t="str">
        <f>'1. Jan Lease '!G10</f>
        <v>Cow-Calf Pairs</v>
      </c>
      <c r="H10" s="42">
        <f t="shared" ref="H10:H16" si="0">IF(E10=0,0,E10*F10)</f>
        <v>0</v>
      </c>
    </row>
    <row r="11" spans="2:8" x14ac:dyDescent="0.35">
      <c r="B11" s="13"/>
      <c r="C11" s="54"/>
      <c r="D11" s="5"/>
      <c r="E11" s="3">
        <v>0</v>
      </c>
      <c r="F11" s="22">
        <f>'1. Jan Lease '!F11</f>
        <v>1.2</v>
      </c>
      <c r="G11" s="22" t="str">
        <f>'1. Jan Lease '!G11</f>
        <v>Cows-Open or Bred</v>
      </c>
      <c r="H11" s="42">
        <f t="shared" si="0"/>
        <v>0</v>
      </c>
    </row>
    <row r="12" spans="2:8" x14ac:dyDescent="0.35">
      <c r="B12" s="13"/>
      <c r="C12" s="54"/>
      <c r="D12" s="5"/>
      <c r="E12" s="3">
        <v>0</v>
      </c>
      <c r="F12" s="26">
        <f>'1. Jan Lease '!F12</f>
        <v>1</v>
      </c>
      <c r="G12" s="22" t="str">
        <f>'1. Jan Lease '!G12</f>
        <v>Heifers-Pregnant</v>
      </c>
      <c r="H12" s="42">
        <f t="shared" si="0"/>
        <v>0</v>
      </c>
    </row>
    <row r="13" spans="2:8" x14ac:dyDescent="0.35">
      <c r="B13" s="13"/>
      <c r="C13" s="54"/>
      <c r="D13" s="5"/>
      <c r="E13" s="3">
        <v>0</v>
      </c>
      <c r="F13" s="22">
        <f>'1. Jan Lease '!F13</f>
        <v>0.75</v>
      </c>
      <c r="G13" s="22" t="str">
        <f>'1. Jan Lease '!G13</f>
        <v>Heifers - Open</v>
      </c>
      <c r="H13" s="42">
        <f t="shared" si="0"/>
        <v>0</v>
      </c>
    </row>
    <row r="14" spans="2:8" x14ac:dyDescent="0.35">
      <c r="B14" s="13"/>
      <c r="C14" s="54"/>
      <c r="D14" s="5"/>
      <c r="E14" s="3">
        <v>0</v>
      </c>
      <c r="F14" s="22">
        <f>'1. Jan Lease '!F14</f>
        <v>0</v>
      </c>
      <c r="G14" s="22" t="str">
        <f>'1. Jan Lease '!G14</f>
        <v>Other</v>
      </c>
      <c r="H14" s="42">
        <f t="shared" si="0"/>
        <v>0</v>
      </c>
    </row>
    <row r="15" spans="2:8" x14ac:dyDescent="0.35">
      <c r="B15" s="13"/>
      <c r="C15" s="54"/>
      <c r="D15" s="5"/>
      <c r="E15" s="3">
        <v>0</v>
      </c>
      <c r="F15" s="22">
        <f>'1. Jan Lease '!F15</f>
        <v>0</v>
      </c>
      <c r="G15" s="22" t="str">
        <f>'1. Jan Lease '!G15</f>
        <v>Other</v>
      </c>
      <c r="H15" s="42">
        <f t="shared" si="0"/>
        <v>0</v>
      </c>
    </row>
    <row r="16" spans="2:8" x14ac:dyDescent="0.35">
      <c r="B16" s="13"/>
      <c r="C16" s="54"/>
      <c r="D16" s="5"/>
      <c r="E16" s="3">
        <v>0</v>
      </c>
      <c r="F16" s="22">
        <f>'1. Jan Lease '!F16</f>
        <v>0</v>
      </c>
      <c r="G16" s="22" t="str">
        <f>'1. Jan Lease '!G16</f>
        <v>Other</v>
      </c>
      <c r="H16" s="42">
        <f t="shared" si="0"/>
        <v>0</v>
      </c>
    </row>
    <row r="17" spans="2:8" ht="15.45" x14ac:dyDescent="0.4">
      <c r="B17" s="13"/>
      <c r="C17" s="53" t="s">
        <v>9</v>
      </c>
      <c r="D17" s="7"/>
      <c r="E17" s="12">
        <f>SUM(E9:E16)</f>
        <v>0</v>
      </c>
      <c r="F17" s="2"/>
      <c r="G17" s="2"/>
      <c r="H17" s="21">
        <f>SUM(H9:H16)</f>
        <v>0</v>
      </c>
    </row>
    <row r="18" spans="2:8" ht="15.45" x14ac:dyDescent="0.4">
      <c r="B18" s="13"/>
      <c r="C18" s="101" t="s">
        <v>93</v>
      </c>
      <c r="D18" s="101"/>
      <c r="E18" s="7"/>
      <c r="F18" s="2"/>
      <c r="G18" s="2"/>
      <c r="H18" s="21"/>
    </row>
    <row r="19" spans="2:8" x14ac:dyDescent="0.35">
      <c r="B19" t="s">
        <v>16</v>
      </c>
      <c r="C19" s="106" t="s">
        <v>89</v>
      </c>
      <c r="D19" s="106"/>
      <c r="E19" s="88">
        <v>0</v>
      </c>
      <c r="H19" s="15"/>
    </row>
    <row r="20" spans="2:8" ht="15.45" x14ac:dyDescent="0.4">
      <c r="B20" s="8" t="str">
        <f>C5</f>
        <v>April</v>
      </c>
      <c r="D20" s="61"/>
      <c r="E20" s="53" t="s">
        <v>17</v>
      </c>
      <c r="F20" s="53"/>
      <c r="G20" s="53"/>
      <c r="H20" s="53" t="s">
        <v>18</v>
      </c>
    </row>
    <row r="21" spans="2:8" ht="15.45" x14ac:dyDescent="0.4">
      <c r="B21" s="8" t="s">
        <v>92</v>
      </c>
      <c r="D21" s="17"/>
      <c r="E21" s="16">
        <f>E17</f>
        <v>0</v>
      </c>
      <c r="F21" s="17"/>
      <c r="G21" s="17"/>
      <c r="H21" s="16">
        <f>H17</f>
        <v>0</v>
      </c>
    </row>
    <row r="22" spans="2:8" x14ac:dyDescent="0.35">
      <c r="H22" s="15"/>
    </row>
    <row r="23" spans="2:8" ht="15.45" x14ac:dyDescent="0.4">
      <c r="E23" s="8" t="s">
        <v>45</v>
      </c>
      <c r="G23" s="8" t="s">
        <v>2</v>
      </c>
      <c r="H23" s="16" t="s">
        <v>44</v>
      </c>
    </row>
    <row r="24" spans="2:8" x14ac:dyDescent="0.35">
      <c r="D24" s="38"/>
      <c r="E24" s="15">
        <f>E9</f>
        <v>0</v>
      </c>
      <c r="G24" t="str">
        <f>G9</f>
        <v>Bulls</v>
      </c>
      <c r="H24" s="38">
        <f>H9</f>
        <v>0</v>
      </c>
    </row>
    <row r="25" spans="2:8" x14ac:dyDescent="0.35">
      <c r="E25" s="15">
        <f t="shared" ref="E25:E31" si="1">E10</f>
        <v>0</v>
      </c>
      <c r="G25" t="str">
        <f t="shared" ref="G25:H31" si="2">G10</f>
        <v>Cow-Calf Pairs</v>
      </c>
      <c r="H25" s="38">
        <f t="shared" si="2"/>
        <v>0</v>
      </c>
    </row>
    <row r="26" spans="2:8" x14ac:dyDescent="0.35">
      <c r="C26" s="54"/>
      <c r="D26" s="62"/>
      <c r="E26" s="15">
        <f t="shared" si="1"/>
        <v>0</v>
      </c>
      <c r="G26" t="str">
        <f t="shared" si="2"/>
        <v>Cows-Open or Bred</v>
      </c>
      <c r="H26" s="38">
        <f t="shared" si="2"/>
        <v>0</v>
      </c>
    </row>
    <row r="27" spans="2:8" x14ac:dyDescent="0.35">
      <c r="E27" s="15">
        <f t="shared" si="1"/>
        <v>0</v>
      </c>
      <c r="G27" t="str">
        <f t="shared" si="2"/>
        <v>Heifers-Pregnant</v>
      </c>
      <c r="H27" s="38">
        <f t="shared" si="2"/>
        <v>0</v>
      </c>
    </row>
    <row r="28" spans="2:8" x14ac:dyDescent="0.35">
      <c r="E28" s="15">
        <f t="shared" si="1"/>
        <v>0</v>
      </c>
      <c r="G28" t="str">
        <f t="shared" si="2"/>
        <v>Heifers - Open</v>
      </c>
      <c r="H28" s="38">
        <f t="shared" si="2"/>
        <v>0</v>
      </c>
    </row>
    <row r="29" spans="2:8" x14ac:dyDescent="0.35">
      <c r="E29" s="15">
        <f t="shared" si="1"/>
        <v>0</v>
      </c>
      <c r="G29" t="str">
        <f t="shared" si="2"/>
        <v>Other</v>
      </c>
      <c r="H29" s="38">
        <f t="shared" si="2"/>
        <v>0</v>
      </c>
    </row>
    <row r="30" spans="2:8" x14ac:dyDescent="0.35">
      <c r="E30" s="15">
        <f t="shared" si="1"/>
        <v>0</v>
      </c>
      <c r="G30" t="str">
        <f t="shared" si="2"/>
        <v>Other</v>
      </c>
      <c r="H30" s="38">
        <f t="shared" si="2"/>
        <v>0</v>
      </c>
    </row>
    <row r="31" spans="2:8" x14ac:dyDescent="0.35">
      <c r="E31" s="15">
        <f t="shared" si="1"/>
        <v>0</v>
      </c>
      <c r="G31" t="str">
        <f t="shared" si="2"/>
        <v>Other</v>
      </c>
      <c r="H31" s="38">
        <f t="shared" si="2"/>
        <v>0</v>
      </c>
    </row>
    <row r="32" spans="2:8" ht="15.45" x14ac:dyDescent="0.4">
      <c r="D32" s="8" t="s">
        <v>51</v>
      </c>
      <c r="E32" s="41">
        <f>SUM(E24:E31)</f>
        <v>0</v>
      </c>
      <c r="G32" s="8" t="s">
        <v>9</v>
      </c>
      <c r="H32" s="41">
        <f>SUM(H24:H31)</f>
        <v>0</v>
      </c>
    </row>
    <row r="33" spans="8:8" x14ac:dyDescent="0.35">
      <c r="H33" s="15"/>
    </row>
    <row r="34" spans="8:8" x14ac:dyDescent="0.35">
      <c r="H34" s="15"/>
    </row>
    <row r="35" spans="8:8" x14ac:dyDescent="0.35">
      <c r="H35" s="15"/>
    </row>
    <row r="36" spans="8:8" x14ac:dyDescent="0.35">
      <c r="H36" s="15"/>
    </row>
  </sheetData>
  <sheetProtection sheet="1" objects="1" scenarios="1"/>
  <mergeCells count="1">
    <mergeCell ref="C1:H1"/>
  </mergeCells>
  <pageMargins left="0.7" right="0.7" top="0.75" bottom="0.75" header="0.3" footer="0.3"/>
  <pageSetup scale="64" orientation="portrait" horizontalDpi="4294967295" verticalDpi="4294967295" r:id="rId1"/>
  <headerFooter>
    <oddFooter>&amp;L&amp;F&amp;R&amp;A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DDED8-D69C-4B63-A7CE-C725A67B0798}">
  <dimension ref="B1:H36"/>
  <sheetViews>
    <sheetView zoomScaleNormal="100" workbookViewId="0">
      <selection activeCell="C5" sqref="C5"/>
    </sheetView>
  </sheetViews>
  <sheetFormatPr defaultRowHeight="15" x14ac:dyDescent="0.35"/>
  <cols>
    <col min="1" max="1" width="3" customWidth="1"/>
    <col min="2" max="2" width="4.125" customWidth="1"/>
    <col min="3" max="3" width="13.75" customWidth="1"/>
    <col min="4" max="4" width="3.375" customWidth="1"/>
    <col min="6" max="6" width="11.5" customWidth="1"/>
    <col min="7" max="7" width="16.75" customWidth="1"/>
    <col min="8" max="8" width="10.375" customWidth="1"/>
  </cols>
  <sheetData>
    <row r="1" spans="2:8" ht="15.45" x14ac:dyDescent="0.4">
      <c r="C1" s="132" t="s">
        <v>21</v>
      </c>
      <c r="D1" s="133"/>
      <c r="E1" s="133"/>
      <c r="F1" s="133"/>
      <c r="G1" s="133"/>
      <c r="H1" s="133"/>
    </row>
    <row r="3" spans="2:8" x14ac:dyDescent="0.35">
      <c r="C3" s="22" t="str">
        <f>'1. Jan Lease '!D3</f>
        <v>Blank</v>
      </c>
      <c r="D3" s="22"/>
    </row>
    <row r="4" spans="2:8" x14ac:dyDescent="0.35">
      <c r="C4" s="22" t="s">
        <v>10</v>
      </c>
      <c r="E4" s="52">
        <f>'1. Jan Lease '!D4</f>
        <v>2018</v>
      </c>
    </row>
    <row r="5" spans="2:8" ht="15.45" x14ac:dyDescent="0.4">
      <c r="C5" s="9" t="s">
        <v>24</v>
      </c>
      <c r="E5" s="24"/>
    </row>
    <row r="6" spans="2:8" ht="15.45" x14ac:dyDescent="0.4">
      <c r="C6" s="8" t="s">
        <v>11</v>
      </c>
      <c r="E6" s="25">
        <f>'1. Jan Lease '!D6</f>
        <v>0</v>
      </c>
    </row>
    <row r="7" spans="2:8" ht="15.45" x14ac:dyDescent="0.4">
      <c r="D7" s="4"/>
      <c r="E7" s="4"/>
      <c r="F7" s="10" t="s">
        <v>0</v>
      </c>
      <c r="G7" s="10" t="s">
        <v>1</v>
      </c>
      <c r="H7" s="4" t="s">
        <v>9</v>
      </c>
    </row>
    <row r="8" spans="2:8" ht="15.45" x14ac:dyDescent="0.4">
      <c r="C8" s="9"/>
      <c r="D8" s="61"/>
      <c r="E8" s="4" t="s">
        <v>8</v>
      </c>
      <c r="F8" s="10" t="s">
        <v>13</v>
      </c>
      <c r="G8" s="10" t="s">
        <v>2</v>
      </c>
      <c r="H8" s="4" t="s">
        <v>14</v>
      </c>
    </row>
    <row r="9" spans="2:8" ht="15.45" x14ac:dyDescent="0.4">
      <c r="B9" s="13"/>
      <c r="C9" s="56" t="str">
        <f>'1. Jan Lease '!C9</f>
        <v>Total Ranch</v>
      </c>
      <c r="D9" s="5"/>
      <c r="E9" s="3">
        <v>0</v>
      </c>
      <c r="F9" s="22">
        <f>'1. Jan Lease '!F9</f>
        <v>1.8</v>
      </c>
      <c r="G9" s="22" t="str">
        <f>'1. Jan Lease '!G9</f>
        <v>Bulls</v>
      </c>
      <c r="H9" s="42">
        <f>IF(E9=0,0,E9*F9)</f>
        <v>0</v>
      </c>
    </row>
    <row r="10" spans="2:8" x14ac:dyDescent="0.35">
      <c r="B10" s="13"/>
      <c r="C10" s="54"/>
      <c r="D10" s="5"/>
      <c r="E10" s="3">
        <v>0</v>
      </c>
      <c r="F10" s="22">
        <f>'1. Jan Lease '!F10</f>
        <v>1.5</v>
      </c>
      <c r="G10" s="22" t="str">
        <f>'1. Jan Lease '!G10</f>
        <v>Cow-Calf Pairs</v>
      </c>
      <c r="H10" s="42">
        <f t="shared" ref="H10:H16" si="0">IF(E10=0,0,E10*F10)</f>
        <v>0</v>
      </c>
    </row>
    <row r="11" spans="2:8" x14ac:dyDescent="0.35">
      <c r="B11" s="13"/>
      <c r="C11" s="54"/>
      <c r="D11" s="5"/>
      <c r="E11" s="3">
        <v>0</v>
      </c>
      <c r="F11" s="22">
        <f>'1. Jan Lease '!F11</f>
        <v>1.2</v>
      </c>
      <c r="G11" s="22" t="str">
        <f>'1. Jan Lease '!G11</f>
        <v>Cows-Open or Bred</v>
      </c>
      <c r="H11" s="42">
        <f t="shared" si="0"/>
        <v>0</v>
      </c>
    </row>
    <row r="12" spans="2:8" x14ac:dyDescent="0.35">
      <c r="B12" s="13"/>
      <c r="C12" s="54"/>
      <c r="D12" s="5"/>
      <c r="E12" s="3">
        <v>0</v>
      </c>
      <c r="F12" s="26">
        <f>'1. Jan Lease '!F12</f>
        <v>1</v>
      </c>
      <c r="G12" s="22" t="str">
        <f>'1. Jan Lease '!G12</f>
        <v>Heifers-Pregnant</v>
      </c>
      <c r="H12" s="42">
        <f t="shared" si="0"/>
        <v>0</v>
      </c>
    </row>
    <row r="13" spans="2:8" x14ac:dyDescent="0.35">
      <c r="B13" s="13"/>
      <c r="C13" s="54"/>
      <c r="D13" s="5"/>
      <c r="E13" s="3">
        <v>0</v>
      </c>
      <c r="F13" s="22">
        <f>'1. Jan Lease '!F13</f>
        <v>0.75</v>
      </c>
      <c r="G13" s="22" t="str">
        <f>'1. Jan Lease '!G13</f>
        <v>Heifers - Open</v>
      </c>
      <c r="H13" s="42">
        <f t="shared" si="0"/>
        <v>0</v>
      </c>
    </row>
    <row r="14" spans="2:8" x14ac:dyDescent="0.35">
      <c r="B14" s="13"/>
      <c r="C14" s="54"/>
      <c r="D14" s="5"/>
      <c r="E14" s="3">
        <v>0</v>
      </c>
      <c r="F14" s="22">
        <f>'1. Jan Lease '!F14</f>
        <v>0</v>
      </c>
      <c r="G14" s="22" t="str">
        <f>'1. Jan Lease '!G14</f>
        <v>Other</v>
      </c>
      <c r="H14" s="42">
        <f t="shared" si="0"/>
        <v>0</v>
      </c>
    </row>
    <row r="15" spans="2:8" x14ac:dyDescent="0.35">
      <c r="B15" s="13"/>
      <c r="C15" s="54"/>
      <c r="D15" s="5"/>
      <c r="E15" s="3">
        <v>0</v>
      </c>
      <c r="F15" s="22">
        <f>'1. Jan Lease '!F15</f>
        <v>0</v>
      </c>
      <c r="G15" s="22" t="str">
        <f>'1. Jan Lease '!G15</f>
        <v>Other</v>
      </c>
      <c r="H15" s="42">
        <f t="shared" si="0"/>
        <v>0</v>
      </c>
    </row>
    <row r="16" spans="2:8" x14ac:dyDescent="0.35">
      <c r="B16" s="13"/>
      <c r="C16" s="54"/>
      <c r="D16" s="5"/>
      <c r="E16" s="3">
        <v>0</v>
      </c>
      <c r="F16" s="22">
        <f>'1. Jan Lease '!F16</f>
        <v>0</v>
      </c>
      <c r="G16" s="22" t="str">
        <f>'1. Jan Lease '!G16</f>
        <v>Other</v>
      </c>
      <c r="H16" s="42">
        <f t="shared" si="0"/>
        <v>0</v>
      </c>
    </row>
    <row r="17" spans="2:8" ht="15.45" x14ac:dyDescent="0.4">
      <c r="B17" s="13"/>
      <c r="C17" s="53" t="s">
        <v>9</v>
      </c>
      <c r="D17" s="7"/>
      <c r="E17" s="12">
        <f>SUM(E9:E16)</f>
        <v>0</v>
      </c>
      <c r="F17" s="2"/>
      <c r="G17" s="2"/>
      <c r="H17" s="21">
        <f>SUM(H9:H16)</f>
        <v>0</v>
      </c>
    </row>
    <row r="18" spans="2:8" ht="15.45" x14ac:dyDescent="0.4">
      <c r="B18" s="13"/>
      <c r="C18" s="101" t="s">
        <v>93</v>
      </c>
      <c r="D18" s="101"/>
      <c r="E18" s="7"/>
      <c r="F18" s="2"/>
      <c r="G18" s="2"/>
      <c r="H18" s="21"/>
    </row>
    <row r="19" spans="2:8" x14ac:dyDescent="0.35">
      <c r="B19" t="s">
        <v>16</v>
      </c>
      <c r="C19" s="106" t="s">
        <v>89</v>
      </c>
      <c r="D19" s="106"/>
      <c r="E19" s="88">
        <v>0</v>
      </c>
      <c r="H19" s="15"/>
    </row>
    <row r="20" spans="2:8" ht="15.45" x14ac:dyDescent="0.4">
      <c r="B20" s="8" t="str">
        <f>C5</f>
        <v>May</v>
      </c>
      <c r="D20" s="61"/>
      <c r="E20" s="53" t="s">
        <v>17</v>
      </c>
      <c r="F20" s="53"/>
      <c r="G20" s="53"/>
      <c r="H20" s="53" t="s">
        <v>18</v>
      </c>
    </row>
    <row r="21" spans="2:8" ht="15.45" x14ac:dyDescent="0.4">
      <c r="B21" s="8" t="s">
        <v>92</v>
      </c>
      <c r="D21" s="17"/>
      <c r="E21" s="16">
        <f>E17</f>
        <v>0</v>
      </c>
      <c r="F21" s="17"/>
      <c r="G21" s="17"/>
      <c r="H21" s="16">
        <f>H17</f>
        <v>0</v>
      </c>
    </row>
    <row r="22" spans="2:8" x14ac:dyDescent="0.35">
      <c r="H22" s="15"/>
    </row>
    <row r="23" spans="2:8" ht="15.45" x14ac:dyDescent="0.4">
      <c r="E23" s="8" t="s">
        <v>45</v>
      </c>
      <c r="G23" s="8" t="s">
        <v>2</v>
      </c>
      <c r="H23" s="16" t="s">
        <v>44</v>
      </c>
    </row>
    <row r="24" spans="2:8" x14ac:dyDescent="0.35">
      <c r="D24" s="38"/>
      <c r="E24" s="15">
        <f>E9</f>
        <v>0</v>
      </c>
      <c r="G24" t="str">
        <f>G9</f>
        <v>Bulls</v>
      </c>
      <c r="H24" s="38">
        <f>H9</f>
        <v>0</v>
      </c>
    </row>
    <row r="25" spans="2:8" x14ac:dyDescent="0.35">
      <c r="E25" s="15">
        <f t="shared" ref="E25:E31" si="1">E10</f>
        <v>0</v>
      </c>
      <c r="G25" t="str">
        <f t="shared" ref="G25:H31" si="2">G10</f>
        <v>Cow-Calf Pairs</v>
      </c>
      <c r="H25" s="38">
        <f t="shared" si="2"/>
        <v>0</v>
      </c>
    </row>
    <row r="26" spans="2:8" x14ac:dyDescent="0.35">
      <c r="C26" s="54"/>
      <c r="D26" s="62"/>
      <c r="E26" s="15">
        <f t="shared" si="1"/>
        <v>0</v>
      </c>
      <c r="G26" t="str">
        <f t="shared" si="2"/>
        <v>Cows-Open or Bred</v>
      </c>
      <c r="H26" s="38">
        <f t="shared" si="2"/>
        <v>0</v>
      </c>
    </row>
    <row r="27" spans="2:8" x14ac:dyDescent="0.35">
      <c r="E27" s="15">
        <f t="shared" si="1"/>
        <v>0</v>
      </c>
      <c r="G27" t="str">
        <f t="shared" si="2"/>
        <v>Heifers-Pregnant</v>
      </c>
      <c r="H27" s="38">
        <f t="shared" si="2"/>
        <v>0</v>
      </c>
    </row>
    <row r="28" spans="2:8" x14ac:dyDescent="0.35">
      <c r="E28" s="15">
        <f t="shared" si="1"/>
        <v>0</v>
      </c>
      <c r="G28" t="str">
        <f t="shared" si="2"/>
        <v>Heifers - Open</v>
      </c>
      <c r="H28" s="38">
        <f t="shared" si="2"/>
        <v>0</v>
      </c>
    </row>
    <row r="29" spans="2:8" x14ac:dyDescent="0.35">
      <c r="E29" s="15">
        <f t="shared" si="1"/>
        <v>0</v>
      </c>
      <c r="G29" t="str">
        <f t="shared" si="2"/>
        <v>Other</v>
      </c>
      <c r="H29" s="38">
        <f t="shared" si="2"/>
        <v>0</v>
      </c>
    </row>
    <row r="30" spans="2:8" x14ac:dyDescent="0.35">
      <c r="E30" s="15">
        <f t="shared" si="1"/>
        <v>0</v>
      </c>
      <c r="G30" t="str">
        <f t="shared" si="2"/>
        <v>Other</v>
      </c>
      <c r="H30" s="38">
        <f t="shared" si="2"/>
        <v>0</v>
      </c>
    </row>
    <row r="31" spans="2:8" x14ac:dyDescent="0.35">
      <c r="E31" s="15">
        <f t="shared" si="1"/>
        <v>0</v>
      </c>
      <c r="G31" t="str">
        <f t="shared" si="2"/>
        <v>Other</v>
      </c>
      <c r="H31" s="38">
        <f t="shared" si="2"/>
        <v>0</v>
      </c>
    </row>
    <row r="32" spans="2:8" ht="15.45" x14ac:dyDescent="0.4">
      <c r="D32" s="8" t="s">
        <v>51</v>
      </c>
      <c r="E32" s="41">
        <f>SUM(E24:E31)</f>
        <v>0</v>
      </c>
      <c r="G32" s="8" t="s">
        <v>9</v>
      </c>
      <c r="H32" s="41">
        <f>SUM(H24:H31)</f>
        <v>0</v>
      </c>
    </row>
    <row r="33" spans="8:8" x14ac:dyDescent="0.35">
      <c r="H33" s="15"/>
    </row>
    <row r="34" spans="8:8" x14ac:dyDescent="0.35">
      <c r="H34" s="15"/>
    </row>
    <row r="35" spans="8:8" x14ac:dyDescent="0.35">
      <c r="H35" s="15"/>
    </row>
    <row r="36" spans="8:8" x14ac:dyDescent="0.35">
      <c r="H36" s="15"/>
    </row>
  </sheetData>
  <sheetProtection sheet="1" objects="1" scenarios="1"/>
  <mergeCells count="1">
    <mergeCell ref="C1:H1"/>
  </mergeCells>
  <pageMargins left="0.7" right="0.7" top="0.75" bottom="0.75" header="0.3" footer="0.3"/>
  <pageSetup scale="63" orientation="portrait" horizontalDpi="4294967295" verticalDpi="4294967295" r:id="rId1"/>
  <headerFooter>
    <oddFooter xml:space="preserve">&amp;L&amp;F&amp;R&amp;A
Page &amp;P of &amp;N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7DDD2-B511-48E7-AA27-C84536A5B202}">
  <dimension ref="B1:H35"/>
  <sheetViews>
    <sheetView zoomScaleNormal="100" workbookViewId="0">
      <selection activeCell="G5" sqref="G5"/>
    </sheetView>
  </sheetViews>
  <sheetFormatPr defaultRowHeight="15" x14ac:dyDescent="0.35"/>
  <cols>
    <col min="1" max="1" width="3.0625" customWidth="1"/>
    <col min="2" max="2" width="5" customWidth="1"/>
    <col min="3" max="3" width="13.25" customWidth="1"/>
    <col min="4" max="4" width="3.25" customWidth="1"/>
    <col min="7" max="7" width="16.4375" customWidth="1"/>
  </cols>
  <sheetData>
    <row r="1" spans="2:8" ht="15.45" x14ac:dyDescent="0.4">
      <c r="C1" s="132" t="s">
        <v>21</v>
      </c>
      <c r="D1" s="133"/>
      <c r="E1" s="133"/>
      <c r="F1" s="133"/>
      <c r="G1" s="133"/>
      <c r="H1" s="133"/>
    </row>
    <row r="3" spans="2:8" x14ac:dyDescent="0.35">
      <c r="C3" s="22" t="str">
        <f>'1. Jan Lease '!D3</f>
        <v>Blank</v>
      </c>
      <c r="D3" s="22"/>
    </row>
    <row r="4" spans="2:8" x14ac:dyDescent="0.35">
      <c r="C4" s="22" t="s">
        <v>10</v>
      </c>
      <c r="E4" s="52">
        <f>'1. Jan Lease '!D4</f>
        <v>2018</v>
      </c>
    </row>
    <row r="5" spans="2:8" ht="15.45" x14ac:dyDescent="0.4">
      <c r="C5" s="9" t="s">
        <v>39</v>
      </c>
      <c r="E5" s="24"/>
    </row>
    <row r="6" spans="2:8" ht="15.45" x14ac:dyDescent="0.4">
      <c r="C6" s="8" t="s">
        <v>11</v>
      </c>
      <c r="E6" s="25">
        <f>'1. Jan Lease '!D6</f>
        <v>0</v>
      </c>
    </row>
    <row r="7" spans="2:8" ht="15.45" x14ac:dyDescent="0.4">
      <c r="D7" s="27"/>
      <c r="E7" s="27"/>
      <c r="F7" s="10" t="s">
        <v>0</v>
      </c>
      <c r="G7" s="10" t="s">
        <v>1</v>
      </c>
      <c r="H7" s="27" t="s">
        <v>9</v>
      </c>
    </row>
    <row r="8" spans="2:8" ht="15.45" x14ac:dyDescent="0.4">
      <c r="C8" s="9"/>
      <c r="D8" s="61"/>
      <c r="E8" s="27" t="s">
        <v>8</v>
      </c>
      <c r="F8" s="10" t="s">
        <v>13</v>
      </c>
      <c r="G8" s="10" t="s">
        <v>2</v>
      </c>
      <c r="H8" s="27" t="s">
        <v>14</v>
      </c>
    </row>
    <row r="9" spans="2:8" ht="15.45" x14ac:dyDescent="0.4">
      <c r="B9" s="13"/>
      <c r="C9" s="56" t="str">
        <f>'1. Jan Lease '!C9</f>
        <v>Total Ranch</v>
      </c>
      <c r="D9" s="5"/>
      <c r="E9" s="3">
        <v>0</v>
      </c>
      <c r="F9" s="22">
        <f>'1. Jan Lease '!F9</f>
        <v>1.8</v>
      </c>
      <c r="G9" s="22" t="str">
        <f>'1. Jan Lease '!G9</f>
        <v>Bulls</v>
      </c>
      <c r="H9" s="42">
        <f>IF(E9=0,0,E9*F9)</f>
        <v>0</v>
      </c>
    </row>
    <row r="10" spans="2:8" x14ac:dyDescent="0.35">
      <c r="B10" s="13"/>
      <c r="C10" s="54"/>
      <c r="D10" s="5"/>
      <c r="E10" s="3">
        <v>0</v>
      </c>
      <c r="F10" s="22">
        <f>'1. Jan Lease '!F10</f>
        <v>1.5</v>
      </c>
      <c r="G10" s="22" t="str">
        <f>'1. Jan Lease '!G10</f>
        <v>Cow-Calf Pairs</v>
      </c>
      <c r="H10" s="42">
        <f t="shared" ref="H10:H16" si="0">IF(E10=0,0,E10*F10)</f>
        <v>0</v>
      </c>
    </row>
    <row r="11" spans="2:8" x14ac:dyDescent="0.35">
      <c r="B11" s="13"/>
      <c r="C11" s="54"/>
      <c r="D11" s="5"/>
      <c r="E11" s="3">
        <v>0</v>
      </c>
      <c r="F11" s="22">
        <f>'1. Jan Lease '!F11</f>
        <v>1.2</v>
      </c>
      <c r="G11" s="22" t="str">
        <f>'1. Jan Lease '!G11</f>
        <v>Cows-Open or Bred</v>
      </c>
      <c r="H11" s="42">
        <f t="shared" si="0"/>
        <v>0</v>
      </c>
    </row>
    <row r="12" spans="2:8" x14ac:dyDescent="0.35">
      <c r="B12" s="13"/>
      <c r="C12" s="54"/>
      <c r="D12" s="5"/>
      <c r="E12" s="3">
        <v>0</v>
      </c>
      <c r="F12" s="26">
        <f>'1. Jan Lease '!F12</f>
        <v>1</v>
      </c>
      <c r="G12" s="22" t="str">
        <f>'1. Jan Lease '!G12</f>
        <v>Heifers-Pregnant</v>
      </c>
      <c r="H12" s="42">
        <f t="shared" si="0"/>
        <v>0</v>
      </c>
    </row>
    <row r="13" spans="2:8" x14ac:dyDescent="0.35">
      <c r="B13" s="13"/>
      <c r="C13" s="54"/>
      <c r="D13" s="5"/>
      <c r="E13" s="3">
        <v>0</v>
      </c>
      <c r="F13" s="22">
        <f>'1. Jan Lease '!F13</f>
        <v>0.75</v>
      </c>
      <c r="G13" s="22" t="str">
        <f>'1. Jan Lease '!G13</f>
        <v>Heifers - Open</v>
      </c>
      <c r="H13" s="42">
        <f t="shared" si="0"/>
        <v>0</v>
      </c>
    </row>
    <row r="14" spans="2:8" x14ac:dyDescent="0.35">
      <c r="B14" s="13"/>
      <c r="C14" s="54"/>
      <c r="D14" s="5"/>
      <c r="E14" s="3">
        <v>0</v>
      </c>
      <c r="F14" s="22">
        <f>'1. Jan Lease '!F14</f>
        <v>0</v>
      </c>
      <c r="G14" s="22" t="str">
        <f>'1. Jan Lease '!G14</f>
        <v>Other</v>
      </c>
      <c r="H14" s="42">
        <f t="shared" si="0"/>
        <v>0</v>
      </c>
    </row>
    <row r="15" spans="2:8" x14ac:dyDescent="0.35">
      <c r="B15" s="13"/>
      <c r="C15" s="54"/>
      <c r="D15" s="5"/>
      <c r="E15" s="3">
        <v>0</v>
      </c>
      <c r="F15" s="22">
        <f>'1. Jan Lease '!F15</f>
        <v>0</v>
      </c>
      <c r="G15" s="22" t="str">
        <f>'1. Jan Lease '!G15</f>
        <v>Other</v>
      </c>
      <c r="H15" s="42">
        <f t="shared" si="0"/>
        <v>0</v>
      </c>
    </row>
    <row r="16" spans="2:8" x14ac:dyDescent="0.35">
      <c r="B16" s="13"/>
      <c r="C16" s="54"/>
      <c r="D16" s="5"/>
      <c r="E16" s="3">
        <v>0</v>
      </c>
      <c r="F16" s="22">
        <f>'1. Jan Lease '!F16</f>
        <v>0</v>
      </c>
      <c r="G16" s="22" t="str">
        <f>'1. Jan Lease '!G16</f>
        <v>Other</v>
      </c>
      <c r="H16" s="42">
        <f t="shared" si="0"/>
        <v>0</v>
      </c>
    </row>
    <row r="17" spans="2:8" ht="15.45" x14ac:dyDescent="0.4">
      <c r="B17" s="13"/>
      <c r="C17" s="53" t="s">
        <v>9</v>
      </c>
      <c r="D17" s="7"/>
      <c r="E17" s="12">
        <f>SUM(E9:E16)</f>
        <v>0</v>
      </c>
      <c r="F17" s="2"/>
      <c r="G17" s="2"/>
      <c r="H17" s="21">
        <f>SUM(H9:H16)</f>
        <v>0</v>
      </c>
    </row>
    <row r="18" spans="2:8" ht="15.45" x14ac:dyDescent="0.4">
      <c r="B18" s="13"/>
      <c r="C18" s="101" t="s">
        <v>93</v>
      </c>
      <c r="D18" s="101"/>
      <c r="E18" s="7"/>
      <c r="F18" s="2"/>
      <c r="G18" s="2"/>
      <c r="H18" s="21"/>
    </row>
    <row r="19" spans="2:8" x14ac:dyDescent="0.35">
      <c r="B19" t="s">
        <v>16</v>
      </c>
      <c r="C19" s="106" t="s">
        <v>89</v>
      </c>
      <c r="D19" s="106"/>
      <c r="E19" s="88">
        <v>0</v>
      </c>
      <c r="H19" s="15"/>
    </row>
    <row r="20" spans="2:8" ht="15.45" x14ac:dyDescent="0.4">
      <c r="B20" s="8" t="str">
        <f>C5</f>
        <v>June</v>
      </c>
      <c r="D20" s="61"/>
      <c r="E20" s="53" t="s">
        <v>17</v>
      </c>
      <c r="F20" s="53"/>
      <c r="G20" s="53"/>
      <c r="H20" s="53" t="s">
        <v>18</v>
      </c>
    </row>
    <row r="21" spans="2:8" ht="15.45" x14ac:dyDescent="0.4">
      <c r="B21" s="8" t="s">
        <v>15</v>
      </c>
      <c r="D21" s="17"/>
      <c r="E21" s="16">
        <f>E17</f>
        <v>0</v>
      </c>
      <c r="F21" s="17"/>
      <c r="G21" s="17"/>
      <c r="H21" s="16">
        <f>H17</f>
        <v>0</v>
      </c>
    </row>
    <row r="22" spans="2:8" x14ac:dyDescent="0.35">
      <c r="H22" s="15"/>
    </row>
    <row r="23" spans="2:8" ht="15.45" x14ac:dyDescent="0.4">
      <c r="E23" s="8" t="s">
        <v>45</v>
      </c>
      <c r="G23" s="8" t="s">
        <v>2</v>
      </c>
      <c r="H23" s="16" t="s">
        <v>44</v>
      </c>
    </row>
    <row r="24" spans="2:8" x14ac:dyDescent="0.35">
      <c r="D24" s="38"/>
      <c r="E24" s="15">
        <f>E9</f>
        <v>0</v>
      </c>
      <c r="G24" t="str">
        <f>G9</f>
        <v>Bulls</v>
      </c>
      <c r="H24" s="38">
        <f>H9</f>
        <v>0</v>
      </c>
    </row>
    <row r="25" spans="2:8" x14ac:dyDescent="0.35">
      <c r="E25" s="15">
        <f t="shared" ref="E25:E31" si="1">E10</f>
        <v>0</v>
      </c>
      <c r="G25" t="str">
        <f t="shared" ref="G25:H31" si="2">G10</f>
        <v>Cow-Calf Pairs</v>
      </c>
      <c r="H25" s="38">
        <f t="shared" si="2"/>
        <v>0</v>
      </c>
    </row>
    <row r="26" spans="2:8" x14ac:dyDescent="0.35">
      <c r="C26" s="54"/>
      <c r="D26" s="62"/>
      <c r="E26" s="15">
        <f t="shared" si="1"/>
        <v>0</v>
      </c>
      <c r="G26" t="str">
        <f t="shared" si="2"/>
        <v>Cows-Open or Bred</v>
      </c>
      <c r="H26" s="38">
        <f t="shared" si="2"/>
        <v>0</v>
      </c>
    </row>
    <row r="27" spans="2:8" x14ac:dyDescent="0.35">
      <c r="E27" s="15">
        <f t="shared" si="1"/>
        <v>0</v>
      </c>
      <c r="G27" t="str">
        <f t="shared" si="2"/>
        <v>Heifers-Pregnant</v>
      </c>
      <c r="H27" s="38">
        <f t="shared" si="2"/>
        <v>0</v>
      </c>
    </row>
    <row r="28" spans="2:8" x14ac:dyDescent="0.35">
      <c r="E28" s="15">
        <f t="shared" si="1"/>
        <v>0</v>
      </c>
      <c r="G28" t="str">
        <f t="shared" si="2"/>
        <v>Heifers - Open</v>
      </c>
      <c r="H28" s="38">
        <f t="shared" si="2"/>
        <v>0</v>
      </c>
    </row>
    <row r="29" spans="2:8" x14ac:dyDescent="0.35">
      <c r="E29" s="15">
        <f t="shared" si="1"/>
        <v>0</v>
      </c>
      <c r="G29" t="str">
        <f t="shared" si="2"/>
        <v>Other</v>
      </c>
      <c r="H29" s="38">
        <f t="shared" si="2"/>
        <v>0</v>
      </c>
    </row>
    <row r="30" spans="2:8" x14ac:dyDescent="0.35">
      <c r="E30" s="15">
        <f t="shared" si="1"/>
        <v>0</v>
      </c>
      <c r="G30" t="str">
        <f t="shared" si="2"/>
        <v>Other</v>
      </c>
      <c r="H30" s="38">
        <f t="shared" si="2"/>
        <v>0</v>
      </c>
    </row>
    <row r="31" spans="2:8" x14ac:dyDescent="0.35">
      <c r="E31" s="15">
        <f t="shared" si="1"/>
        <v>0</v>
      </c>
      <c r="G31" t="str">
        <f t="shared" si="2"/>
        <v>Other</v>
      </c>
      <c r="H31" s="38">
        <f t="shared" si="2"/>
        <v>0</v>
      </c>
    </row>
    <row r="32" spans="2:8" ht="15.45" x14ac:dyDescent="0.4">
      <c r="D32" s="8" t="s">
        <v>51</v>
      </c>
      <c r="E32" s="41">
        <f>SUM(E24:E31)</f>
        <v>0</v>
      </c>
      <c r="G32" s="8" t="s">
        <v>9</v>
      </c>
      <c r="H32" s="41">
        <f>SUM(H24:H31)</f>
        <v>0</v>
      </c>
    </row>
    <row r="33" spans="8:8" x14ac:dyDescent="0.35">
      <c r="H33" s="15"/>
    </row>
    <row r="34" spans="8:8" x14ac:dyDescent="0.35">
      <c r="H34" s="15"/>
    </row>
    <row r="35" spans="8:8" x14ac:dyDescent="0.35">
      <c r="H35" s="15"/>
    </row>
  </sheetData>
  <sheetProtection sheet="1" objects="1" scenarios="1"/>
  <mergeCells count="1">
    <mergeCell ref="C1:H1"/>
  </mergeCells>
  <pageMargins left="0.7" right="0.7" top="0.75" bottom="0.75" header="0.3" footer="0.3"/>
  <pageSetup scale="63" orientation="portrait" horizontalDpi="4294967295" verticalDpi="4294967295" r:id="rId1"/>
  <headerFooter>
    <oddFooter>&amp;L&amp;F&amp;R&amp;A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DE909-9198-4665-A0C8-94C154E27994}">
  <dimension ref="B1:H35"/>
  <sheetViews>
    <sheetView topLeftCell="A7" zoomScaleNormal="100" workbookViewId="0">
      <selection activeCell="H7" sqref="H7"/>
    </sheetView>
  </sheetViews>
  <sheetFormatPr defaultRowHeight="15" x14ac:dyDescent="0.35"/>
  <cols>
    <col min="1" max="1" width="3" customWidth="1"/>
    <col min="2" max="2" width="5" customWidth="1"/>
    <col min="3" max="3" width="14.75" customWidth="1"/>
    <col min="4" max="4" width="4.6875" customWidth="1"/>
    <col min="7" max="7" width="16.5" customWidth="1"/>
  </cols>
  <sheetData>
    <row r="1" spans="2:8" ht="15.45" x14ac:dyDescent="0.4">
      <c r="C1" s="132" t="s">
        <v>21</v>
      </c>
      <c r="D1" s="133"/>
      <c r="E1" s="133"/>
      <c r="F1" s="133"/>
      <c r="G1" s="133"/>
      <c r="H1" s="133"/>
    </row>
    <row r="3" spans="2:8" x14ac:dyDescent="0.35">
      <c r="C3" s="22" t="str">
        <f>'1. Jan Lease '!D3</f>
        <v>Blank</v>
      </c>
      <c r="D3" s="22"/>
    </row>
    <row r="4" spans="2:8" x14ac:dyDescent="0.35">
      <c r="C4" s="22" t="s">
        <v>10</v>
      </c>
      <c r="E4" s="52">
        <f>'1. Jan Lease '!D4</f>
        <v>2018</v>
      </c>
    </row>
    <row r="5" spans="2:8" ht="15.45" x14ac:dyDescent="0.4">
      <c r="C5" s="9" t="s">
        <v>29</v>
      </c>
      <c r="E5" s="24"/>
    </row>
    <row r="6" spans="2:8" ht="15.45" x14ac:dyDescent="0.4">
      <c r="C6" s="8" t="s">
        <v>11</v>
      </c>
      <c r="E6" s="25">
        <f>'1. Jan Lease '!D6</f>
        <v>0</v>
      </c>
      <c r="F6" s="9"/>
    </row>
    <row r="7" spans="2:8" ht="15.45" x14ac:dyDescent="0.4">
      <c r="D7" s="27"/>
      <c r="E7" s="27"/>
      <c r="F7" s="10" t="s">
        <v>0</v>
      </c>
      <c r="G7" s="10" t="s">
        <v>1</v>
      </c>
      <c r="H7" s="27" t="s">
        <v>9</v>
      </c>
    </row>
    <row r="8" spans="2:8" ht="15.45" x14ac:dyDescent="0.4">
      <c r="C8" s="9"/>
      <c r="D8" s="61"/>
      <c r="E8" s="27" t="s">
        <v>8</v>
      </c>
      <c r="F8" s="10" t="s">
        <v>13</v>
      </c>
      <c r="G8" s="10" t="s">
        <v>2</v>
      </c>
      <c r="H8" s="27" t="s">
        <v>14</v>
      </c>
    </row>
    <row r="9" spans="2:8" ht="15.45" x14ac:dyDescent="0.4">
      <c r="B9" s="13"/>
      <c r="C9" s="56" t="str">
        <f>'1. Jan Lease '!C9</f>
        <v>Total Ranch</v>
      </c>
      <c r="D9" s="5"/>
      <c r="E9" s="3">
        <v>0</v>
      </c>
      <c r="F9" s="22">
        <f>'1. Jan Lease '!F9</f>
        <v>1.8</v>
      </c>
      <c r="G9" s="22" t="str">
        <f>'1. Jan Lease '!G9</f>
        <v>Bulls</v>
      </c>
      <c r="H9" s="42">
        <f>IF(E9=0,0,E9*F9)</f>
        <v>0</v>
      </c>
    </row>
    <row r="10" spans="2:8" x14ac:dyDescent="0.35">
      <c r="B10" s="13"/>
      <c r="C10" s="54"/>
      <c r="D10" s="5"/>
      <c r="E10" s="3">
        <v>0</v>
      </c>
      <c r="F10" s="22">
        <f>'1. Jan Lease '!F10</f>
        <v>1.5</v>
      </c>
      <c r="G10" s="22" t="str">
        <f>'1. Jan Lease '!G10</f>
        <v>Cow-Calf Pairs</v>
      </c>
      <c r="H10" s="42">
        <f t="shared" ref="H10:H16" si="0">IF(E10=0,0,E10*F10)</f>
        <v>0</v>
      </c>
    </row>
    <row r="11" spans="2:8" x14ac:dyDescent="0.35">
      <c r="B11" s="13"/>
      <c r="C11" s="54"/>
      <c r="D11" s="5"/>
      <c r="E11" s="3">
        <v>0</v>
      </c>
      <c r="F11" s="22">
        <f>'1. Jan Lease '!F11</f>
        <v>1.2</v>
      </c>
      <c r="G11" s="22" t="str">
        <f>'1. Jan Lease '!G11</f>
        <v>Cows-Open or Bred</v>
      </c>
      <c r="H11" s="42">
        <f t="shared" si="0"/>
        <v>0</v>
      </c>
    </row>
    <row r="12" spans="2:8" x14ac:dyDescent="0.35">
      <c r="B12" s="13"/>
      <c r="C12" s="54"/>
      <c r="D12" s="5"/>
      <c r="E12" s="3">
        <v>0</v>
      </c>
      <c r="F12" s="26">
        <f>'1. Jan Lease '!F12</f>
        <v>1</v>
      </c>
      <c r="G12" s="22" t="str">
        <f>'1. Jan Lease '!G12</f>
        <v>Heifers-Pregnant</v>
      </c>
      <c r="H12" s="42">
        <f t="shared" si="0"/>
        <v>0</v>
      </c>
    </row>
    <row r="13" spans="2:8" x14ac:dyDescent="0.35">
      <c r="B13" s="13"/>
      <c r="C13" s="54"/>
      <c r="D13" s="5"/>
      <c r="E13" s="3">
        <v>0</v>
      </c>
      <c r="F13" s="22">
        <f>'1. Jan Lease '!F13</f>
        <v>0.75</v>
      </c>
      <c r="G13" s="22" t="str">
        <f>'1. Jan Lease '!G13</f>
        <v>Heifers - Open</v>
      </c>
      <c r="H13" s="42">
        <f t="shared" si="0"/>
        <v>0</v>
      </c>
    </row>
    <row r="14" spans="2:8" x14ac:dyDescent="0.35">
      <c r="B14" s="13"/>
      <c r="C14" s="54"/>
      <c r="D14" s="5"/>
      <c r="E14" s="3">
        <v>0</v>
      </c>
      <c r="F14" s="22">
        <f>'1. Jan Lease '!F14</f>
        <v>0</v>
      </c>
      <c r="G14" s="22" t="str">
        <f>'1. Jan Lease '!G14</f>
        <v>Other</v>
      </c>
      <c r="H14" s="42">
        <f t="shared" si="0"/>
        <v>0</v>
      </c>
    </row>
    <row r="15" spans="2:8" x14ac:dyDescent="0.35">
      <c r="B15" s="13"/>
      <c r="C15" s="54"/>
      <c r="D15" s="5"/>
      <c r="E15" s="3">
        <v>0</v>
      </c>
      <c r="F15" s="22">
        <f>'1. Jan Lease '!F15</f>
        <v>0</v>
      </c>
      <c r="G15" s="22" t="str">
        <f>'1. Jan Lease '!G15</f>
        <v>Other</v>
      </c>
      <c r="H15" s="42">
        <f t="shared" si="0"/>
        <v>0</v>
      </c>
    </row>
    <row r="16" spans="2:8" x14ac:dyDescent="0.35">
      <c r="B16" s="13"/>
      <c r="C16" s="54"/>
      <c r="D16" s="5"/>
      <c r="E16" s="3">
        <v>0</v>
      </c>
      <c r="F16" s="22">
        <f>'1. Jan Lease '!F16</f>
        <v>0</v>
      </c>
      <c r="G16" s="22" t="str">
        <f>'1. Jan Lease '!G16</f>
        <v>Other</v>
      </c>
      <c r="H16" s="42">
        <f t="shared" si="0"/>
        <v>0</v>
      </c>
    </row>
    <row r="17" spans="2:8" ht="15.45" x14ac:dyDescent="0.4">
      <c r="B17" s="13"/>
      <c r="C17" s="53" t="s">
        <v>9</v>
      </c>
      <c r="D17" s="7"/>
      <c r="E17" s="12">
        <f>SUM(E9:E16)</f>
        <v>0</v>
      </c>
      <c r="F17" s="2"/>
      <c r="G17" s="2"/>
      <c r="H17" s="21">
        <f>SUM(H9:H16)</f>
        <v>0</v>
      </c>
    </row>
    <row r="18" spans="2:8" ht="15.45" x14ac:dyDescent="0.4">
      <c r="B18" s="13"/>
      <c r="C18" s="101" t="s">
        <v>93</v>
      </c>
      <c r="D18" s="101"/>
      <c r="E18" s="7"/>
      <c r="F18" s="2"/>
      <c r="G18" s="2"/>
      <c r="H18" s="21"/>
    </row>
    <row r="19" spans="2:8" x14ac:dyDescent="0.35">
      <c r="B19" t="s">
        <v>16</v>
      </c>
      <c r="C19" s="106" t="s">
        <v>89</v>
      </c>
      <c r="D19" s="106"/>
      <c r="E19" s="88">
        <v>0</v>
      </c>
      <c r="H19" s="15"/>
    </row>
    <row r="20" spans="2:8" ht="15.45" x14ac:dyDescent="0.4">
      <c r="B20" s="8" t="str">
        <f>C5</f>
        <v>July</v>
      </c>
      <c r="D20" s="61"/>
      <c r="E20" s="53" t="s">
        <v>17</v>
      </c>
      <c r="F20" s="53"/>
      <c r="G20" s="53"/>
      <c r="H20" s="53" t="s">
        <v>18</v>
      </c>
    </row>
    <row r="21" spans="2:8" ht="15.45" x14ac:dyDescent="0.4">
      <c r="B21" s="8" t="s">
        <v>92</v>
      </c>
      <c r="D21" s="17"/>
      <c r="E21" s="16">
        <f>E17</f>
        <v>0</v>
      </c>
      <c r="F21" s="17"/>
      <c r="G21" s="17"/>
      <c r="H21" s="16">
        <f>H17</f>
        <v>0</v>
      </c>
    </row>
    <row r="22" spans="2:8" x14ac:dyDescent="0.35">
      <c r="H22" s="15"/>
    </row>
    <row r="23" spans="2:8" ht="15.45" x14ac:dyDescent="0.4">
      <c r="E23" s="8" t="s">
        <v>45</v>
      </c>
      <c r="G23" s="8" t="s">
        <v>2</v>
      </c>
      <c r="H23" s="16" t="s">
        <v>44</v>
      </c>
    </row>
    <row r="24" spans="2:8" x14ac:dyDescent="0.35">
      <c r="D24" s="38"/>
      <c r="E24" s="15">
        <f>E9</f>
        <v>0</v>
      </c>
      <c r="G24" t="str">
        <f>G9</f>
        <v>Bulls</v>
      </c>
      <c r="H24" s="38">
        <f>H9</f>
        <v>0</v>
      </c>
    </row>
    <row r="25" spans="2:8" x14ac:dyDescent="0.35">
      <c r="E25" s="15">
        <f t="shared" ref="E25:E31" si="1">E10</f>
        <v>0</v>
      </c>
      <c r="G25" t="str">
        <f t="shared" ref="G25:H31" si="2">G10</f>
        <v>Cow-Calf Pairs</v>
      </c>
      <c r="H25" s="38">
        <f t="shared" si="2"/>
        <v>0</v>
      </c>
    </row>
    <row r="26" spans="2:8" x14ac:dyDescent="0.35">
      <c r="C26" s="54"/>
      <c r="D26" s="62"/>
      <c r="E26" s="15">
        <f t="shared" si="1"/>
        <v>0</v>
      </c>
      <c r="G26" t="str">
        <f t="shared" si="2"/>
        <v>Cows-Open or Bred</v>
      </c>
      <c r="H26" s="38">
        <f t="shared" si="2"/>
        <v>0</v>
      </c>
    </row>
    <row r="27" spans="2:8" x14ac:dyDescent="0.35">
      <c r="E27" s="15">
        <f t="shared" si="1"/>
        <v>0</v>
      </c>
      <c r="G27" t="str">
        <f t="shared" si="2"/>
        <v>Heifers-Pregnant</v>
      </c>
      <c r="H27" s="38">
        <f t="shared" si="2"/>
        <v>0</v>
      </c>
    </row>
    <row r="28" spans="2:8" x14ac:dyDescent="0.35">
      <c r="E28" s="15">
        <f t="shared" si="1"/>
        <v>0</v>
      </c>
      <c r="G28" t="str">
        <f t="shared" si="2"/>
        <v>Heifers - Open</v>
      </c>
      <c r="H28" s="38">
        <f t="shared" si="2"/>
        <v>0</v>
      </c>
    </row>
    <row r="29" spans="2:8" x14ac:dyDescent="0.35">
      <c r="E29" s="15">
        <f t="shared" si="1"/>
        <v>0</v>
      </c>
      <c r="G29" t="str">
        <f t="shared" si="2"/>
        <v>Other</v>
      </c>
      <c r="H29" s="38">
        <f t="shared" si="2"/>
        <v>0</v>
      </c>
    </row>
    <row r="30" spans="2:8" x14ac:dyDescent="0.35">
      <c r="E30" s="15">
        <f t="shared" si="1"/>
        <v>0</v>
      </c>
      <c r="G30" t="str">
        <f t="shared" si="2"/>
        <v>Other</v>
      </c>
      <c r="H30" s="38">
        <f t="shared" si="2"/>
        <v>0</v>
      </c>
    </row>
    <row r="31" spans="2:8" x14ac:dyDescent="0.35">
      <c r="E31" s="15">
        <f t="shared" si="1"/>
        <v>0</v>
      </c>
      <c r="G31" t="str">
        <f t="shared" si="2"/>
        <v>Other</v>
      </c>
      <c r="H31" s="38">
        <f t="shared" si="2"/>
        <v>0</v>
      </c>
    </row>
    <row r="32" spans="2:8" ht="15.45" x14ac:dyDescent="0.4">
      <c r="D32" s="8" t="s">
        <v>51</v>
      </c>
      <c r="E32" s="41">
        <f>SUM(E24:E31)</f>
        <v>0</v>
      </c>
      <c r="G32" s="8" t="s">
        <v>9</v>
      </c>
      <c r="H32" s="41">
        <f>SUM(H24:H31)</f>
        <v>0</v>
      </c>
    </row>
    <row r="33" spans="8:8" x14ac:dyDescent="0.35">
      <c r="H33" s="15"/>
    </row>
    <row r="34" spans="8:8" x14ac:dyDescent="0.35">
      <c r="H34" s="15"/>
    </row>
    <row r="35" spans="8:8" x14ac:dyDescent="0.35">
      <c r="H35" s="15"/>
    </row>
  </sheetData>
  <mergeCells count="1">
    <mergeCell ref="C1:H1"/>
  </mergeCells>
  <pageMargins left="0.7" right="0.7" top="0.75" bottom="0.75" header="0.3" footer="0.3"/>
  <pageSetup scale="54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6214D-E139-4E87-A548-464F0F3B64CB}">
  <dimension ref="B1:H35"/>
  <sheetViews>
    <sheetView topLeftCell="A10" zoomScaleNormal="100" workbookViewId="0">
      <selection activeCell="J14" sqref="J14"/>
    </sheetView>
  </sheetViews>
  <sheetFormatPr defaultRowHeight="15" x14ac:dyDescent="0.35"/>
  <cols>
    <col min="1" max="1" width="2.8125" customWidth="1"/>
    <col min="2" max="2" width="4.8125" customWidth="1"/>
    <col min="3" max="3" width="14.0625" customWidth="1"/>
    <col min="4" max="4" width="2.75" customWidth="1"/>
    <col min="7" max="7" width="16.75" customWidth="1"/>
  </cols>
  <sheetData>
    <row r="1" spans="2:8" ht="15.45" x14ac:dyDescent="0.4">
      <c r="C1" s="132" t="s">
        <v>21</v>
      </c>
      <c r="D1" s="133"/>
      <c r="E1" s="133"/>
      <c r="F1" s="133"/>
      <c r="G1" s="133"/>
      <c r="H1" s="133"/>
    </row>
    <row r="3" spans="2:8" x14ac:dyDescent="0.35">
      <c r="C3" s="22" t="str">
        <f>'1. Jan Lease '!D3</f>
        <v>Blank</v>
      </c>
      <c r="D3" s="22"/>
    </row>
    <row r="4" spans="2:8" x14ac:dyDescent="0.35">
      <c r="C4" s="22" t="s">
        <v>10</v>
      </c>
      <c r="E4" s="52">
        <f>'1. Jan Lease '!D4</f>
        <v>2018</v>
      </c>
    </row>
    <row r="5" spans="2:8" x14ac:dyDescent="0.35">
      <c r="C5" s="2" t="s">
        <v>30</v>
      </c>
      <c r="E5" s="24"/>
    </row>
    <row r="6" spans="2:8" ht="15.45" x14ac:dyDescent="0.4">
      <c r="C6" s="8" t="s">
        <v>11</v>
      </c>
      <c r="E6" s="25">
        <f>'1. Jan Lease '!D6</f>
        <v>0</v>
      </c>
      <c r="F6" s="9" t="s">
        <v>12</v>
      </c>
    </row>
    <row r="7" spans="2:8" ht="15.45" x14ac:dyDescent="0.4">
      <c r="D7" s="27"/>
      <c r="E7" s="27"/>
      <c r="F7" s="10" t="s">
        <v>0</v>
      </c>
      <c r="G7" s="10" t="s">
        <v>1</v>
      </c>
      <c r="H7" s="27" t="s">
        <v>9</v>
      </c>
    </row>
    <row r="8" spans="2:8" ht="15.45" x14ac:dyDescent="0.4">
      <c r="C8" s="9"/>
      <c r="D8" s="61"/>
      <c r="E8" s="27" t="s">
        <v>8</v>
      </c>
      <c r="F8" s="10" t="s">
        <v>13</v>
      </c>
      <c r="G8" s="10" t="s">
        <v>2</v>
      </c>
      <c r="H8" s="27" t="s">
        <v>14</v>
      </c>
    </row>
    <row r="9" spans="2:8" ht="15.45" x14ac:dyDescent="0.4">
      <c r="B9" s="13"/>
      <c r="C9" s="56" t="str">
        <f>'1. Jan Lease '!C9</f>
        <v>Total Ranch</v>
      </c>
      <c r="D9" s="5"/>
      <c r="E9" s="3">
        <v>0</v>
      </c>
      <c r="F9" s="22">
        <f>'1. Jan Lease '!F9</f>
        <v>1.8</v>
      </c>
      <c r="G9" s="22" t="str">
        <f>'1. Jan Lease '!G9</f>
        <v>Bulls</v>
      </c>
      <c r="H9" s="42">
        <f>IF(E9=0,0,E9*F9)</f>
        <v>0</v>
      </c>
    </row>
    <row r="10" spans="2:8" x14ac:dyDescent="0.35">
      <c r="B10" s="13"/>
      <c r="C10" s="54"/>
      <c r="D10" s="5"/>
      <c r="E10" s="3">
        <v>0</v>
      </c>
      <c r="F10" s="22">
        <f>'1. Jan Lease '!F10</f>
        <v>1.5</v>
      </c>
      <c r="G10" s="22" t="str">
        <f>'1. Jan Lease '!G10</f>
        <v>Cow-Calf Pairs</v>
      </c>
      <c r="H10" s="42">
        <f t="shared" ref="H10:H16" si="0">IF(E10=0,0,E10*F10)</f>
        <v>0</v>
      </c>
    </row>
    <row r="11" spans="2:8" x14ac:dyDescent="0.35">
      <c r="B11" s="13"/>
      <c r="C11" s="54"/>
      <c r="D11" s="5"/>
      <c r="E11" s="3">
        <v>0</v>
      </c>
      <c r="F11" s="22">
        <f>'1. Jan Lease '!F11</f>
        <v>1.2</v>
      </c>
      <c r="G11" s="22" t="str">
        <f>'1. Jan Lease '!G11</f>
        <v>Cows-Open or Bred</v>
      </c>
      <c r="H11" s="42">
        <f t="shared" si="0"/>
        <v>0</v>
      </c>
    </row>
    <row r="12" spans="2:8" x14ac:dyDescent="0.35">
      <c r="B12" s="13"/>
      <c r="C12" s="54"/>
      <c r="D12" s="5"/>
      <c r="E12" s="3">
        <v>0</v>
      </c>
      <c r="F12" s="26">
        <f>'1. Jan Lease '!F12</f>
        <v>1</v>
      </c>
      <c r="G12" s="22" t="str">
        <f>'1. Jan Lease '!G12</f>
        <v>Heifers-Pregnant</v>
      </c>
      <c r="H12" s="42">
        <f t="shared" si="0"/>
        <v>0</v>
      </c>
    </row>
    <row r="13" spans="2:8" x14ac:dyDescent="0.35">
      <c r="B13" s="13"/>
      <c r="C13" s="54"/>
      <c r="D13" s="5"/>
      <c r="E13" s="3">
        <v>0</v>
      </c>
      <c r="F13" s="22">
        <f>'1. Jan Lease '!F13</f>
        <v>0.75</v>
      </c>
      <c r="G13" s="22" t="str">
        <f>'1. Jan Lease '!G13</f>
        <v>Heifers - Open</v>
      </c>
      <c r="H13" s="42">
        <f t="shared" si="0"/>
        <v>0</v>
      </c>
    </row>
    <row r="14" spans="2:8" x14ac:dyDescent="0.35">
      <c r="B14" s="13"/>
      <c r="C14" s="54"/>
      <c r="D14" s="5"/>
      <c r="E14" s="3">
        <v>0</v>
      </c>
      <c r="F14" s="22">
        <f>'1. Jan Lease '!F14</f>
        <v>0</v>
      </c>
      <c r="G14" s="22" t="str">
        <f>'1. Jan Lease '!G14</f>
        <v>Other</v>
      </c>
      <c r="H14" s="42">
        <f t="shared" si="0"/>
        <v>0</v>
      </c>
    </row>
    <row r="15" spans="2:8" x14ac:dyDescent="0.35">
      <c r="B15" s="13"/>
      <c r="C15" s="54"/>
      <c r="D15" s="5"/>
      <c r="E15" s="3">
        <v>0</v>
      </c>
      <c r="F15" s="22">
        <f>'1. Jan Lease '!F15</f>
        <v>0</v>
      </c>
      <c r="G15" s="22" t="str">
        <f>'1. Jan Lease '!G15</f>
        <v>Other</v>
      </c>
      <c r="H15" s="42">
        <f t="shared" si="0"/>
        <v>0</v>
      </c>
    </row>
    <row r="16" spans="2:8" x14ac:dyDescent="0.35">
      <c r="B16" s="13"/>
      <c r="C16" s="54"/>
      <c r="D16" s="5"/>
      <c r="E16" s="3">
        <v>0</v>
      </c>
      <c r="F16" s="22">
        <f>'1. Jan Lease '!F16</f>
        <v>0</v>
      </c>
      <c r="G16" s="22" t="str">
        <f>'1. Jan Lease '!G16</f>
        <v>Other</v>
      </c>
      <c r="H16" s="42">
        <f t="shared" si="0"/>
        <v>0</v>
      </c>
    </row>
    <row r="17" spans="2:8" ht="15.45" x14ac:dyDescent="0.4">
      <c r="B17" s="13"/>
      <c r="C17" s="53" t="s">
        <v>9</v>
      </c>
      <c r="D17" s="7"/>
      <c r="E17" s="12">
        <f>SUM(E9:E16)</f>
        <v>0</v>
      </c>
      <c r="F17" s="2"/>
      <c r="G17" s="2"/>
      <c r="H17" s="21">
        <f>SUM(H9:H16)</f>
        <v>0</v>
      </c>
    </row>
    <row r="18" spans="2:8" ht="15.45" x14ac:dyDescent="0.4">
      <c r="B18" s="13"/>
      <c r="C18" s="101" t="s">
        <v>93</v>
      </c>
      <c r="D18" s="101"/>
      <c r="E18" s="7"/>
      <c r="F18" s="2"/>
      <c r="G18" s="2"/>
      <c r="H18" s="21"/>
    </row>
    <row r="19" spans="2:8" x14ac:dyDescent="0.35">
      <c r="B19" t="s">
        <v>16</v>
      </c>
      <c r="C19" s="106" t="s">
        <v>89</v>
      </c>
      <c r="D19" s="106"/>
      <c r="E19" s="88">
        <v>0</v>
      </c>
      <c r="H19" s="15"/>
    </row>
    <row r="20" spans="2:8" ht="15.45" x14ac:dyDescent="0.4">
      <c r="B20" s="8" t="str">
        <f>C5</f>
        <v>August</v>
      </c>
      <c r="D20" s="61"/>
      <c r="E20" s="53" t="s">
        <v>17</v>
      </c>
      <c r="F20" s="53"/>
      <c r="G20" s="53"/>
      <c r="H20" s="53" t="s">
        <v>18</v>
      </c>
    </row>
    <row r="21" spans="2:8" ht="15.45" x14ac:dyDescent="0.4">
      <c r="B21" s="8" t="s">
        <v>92</v>
      </c>
      <c r="D21" s="17"/>
      <c r="E21" s="16">
        <f>E17</f>
        <v>0</v>
      </c>
      <c r="F21" s="17"/>
      <c r="G21" s="17"/>
      <c r="H21" s="16">
        <f>H17</f>
        <v>0</v>
      </c>
    </row>
    <row r="22" spans="2:8" x14ac:dyDescent="0.35">
      <c r="H22" s="15"/>
    </row>
    <row r="23" spans="2:8" ht="15.45" x14ac:dyDescent="0.4">
      <c r="E23" s="8" t="s">
        <v>45</v>
      </c>
      <c r="G23" s="8" t="s">
        <v>2</v>
      </c>
      <c r="H23" s="16" t="s">
        <v>44</v>
      </c>
    </row>
    <row r="24" spans="2:8" x14ac:dyDescent="0.35">
      <c r="D24" s="38"/>
      <c r="E24" s="15">
        <f>E9</f>
        <v>0</v>
      </c>
      <c r="G24" t="str">
        <f>G9</f>
        <v>Bulls</v>
      </c>
      <c r="H24" s="38">
        <f>H9</f>
        <v>0</v>
      </c>
    </row>
    <row r="25" spans="2:8" x14ac:dyDescent="0.35">
      <c r="E25" s="15">
        <f t="shared" ref="E25:E31" si="1">E10</f>
        <v>0</v>
      </c>
      <c r="G25" t="str">
        <f t="shared" ref="G25:H31" si="2">G10</f>
        <v>Cow-Calf Pairs</v>
      </c>
      <c r="H25" s="38">
        <f t="shared" si="2"/>
        <v>0</v>
      </c>
    </row>
    <row r="26" spans="2:8" x14ac:dyDescent="0.35">
      <c r="C26" s="54"/>
      <c r="D26" s="62"/>
      <c r="E26" s="15">
        <f t="shared" si="1"/>
        <v>0</v>
      </c>
      <c r="G26" t="str">
        <f t="shared" si="2"/>
        <v>Cows-Open or Bred</v>
      </c>
      <c r="H26" s="38">
        <f t="shared" si="2"/>
        <v>0</v>
      </c>
    </row>
    <row r="27" spans="2:8" x14ac:dyDescent="0.35">
      <c r="E27" s="15">
        <f t="shared" si="1"/>
        <v>0</v>
      </c>
      <c r="G27" t="str">
        <f t="shared" si="2"/>
        <v>Heifers-Pregnant</v>
      </c>
      <c r="H27" s="38">
        <f t="shared" si="2"/>
        <v>0</v>
      </c>
    </row>
    <row r="28" spans="2:8" x14ac:dyDescent="0.35">
      <c r="E28" s="15">
        <f t="shared" si="1"/>
        <v>0</v>
      </c>
      <c r="G28" t="str">
        <f t="shared" si="2"/>
        <v>Heifers - Open</v>
      </c>
      <c r="H28" s="38">
        <f t="shared" si="2"/>
        <v>0</v>
      </c>
    </row>
    <row r="29" spans="2:8" x14ac:dyDescent="0.35">
      <c r="E29" s="15">
        <f t="shared" si="1"/>
        <v>0</v>
      </c>
      <c r="G29" t="str">
        <f t="shared" si="2"/>
        <v>Other</v>
      </c>
      <c r="H29" s="38">
        <f t="shared" si="2"/>
        <v>0</v>
      </c>
    </row>
    <row r="30" spans="2:8" x14ac:dyDescent="0.35">
      <c r="E30" s="15">
        <f t="shared" si="1"/>
        <v>0</v>
      </c>
      <c r="G30" t="str">
        <f t="shared" si="2"/>
        <v>Other</v>
      </c>
      <c r="H30" s="38">
        <f t="shared" si="2"/>
        <v>0</v>
      </c>
    </row>
    <row r="31" spans="2:8" x14ac:dyDescent="0.35">
      <c r="E31" s="15">
        <f t="shared" si="1"/>
        <v>0</v>
      </c>
      <c r="G31" t="str">
        <f t="shared" si="2"/>
        <v>Other</v>
      </c>
      <c r="H31" s="38">
        <f t="shared" si="2"/>
        <v>0</v>
      </c>
    </row>
    <row r="32" spans="2:8" ht="15.45" x14ac:dyDescent="0.4">
      <c r="D32" s="8" t="s">
        <v>51</v>
      </c>
      <c r="E32" s="41">
        <f>SUM(E24:E31)</f>
        <v>0</v>
      </c>
      <c r="G32" s="8" t="s">
        <v>9</v>
      </c>
      <c r="H32" s="41">
        <f>SUM(H24:H31)</f>
        <v>0</v>
      </c>
    </row>
    <row r="33" spans="8:8" x14ac:dyDescent="0.35">
      <c r="H33" s="15"/>
    </row>
    <row r="34" spans="8:8" x14ac:dyDescent="0.35">
      <c r="H34" s="15"/>
    </row>
    <row r="35" spans="8:8" x14ac:dyDescent="0.35">
      <c r="H35" s="15"/>
    </row>
  </sheetData>
  <sheetProtection sheet="1" objects="1" scenarios="1"/>
  <mergeCells count="1">
    <mergeCell ref="C1:H1"/>
  </mergeCells>
  <pageMargins left="0.7" right="0.7" top="0.75" bottom="0.75" header="0.3" footer="0.3"/>
  <pageSetup scale="63" orientation="portrait" horizontalDpi="4294967295" verticalDpi="4294967295" r:id="rId1"/>
  <headerFooter>
    <oddFooter>&amp;L&amp;F&amp;R&amp;A
page&amp;P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5D162-B04F-4683-B1F5-ACED574BBCA3}">
  <dimension ref="B1:H35"/>
  <sheetViews>
    <sheetView zoomScaleNormal="100" workbookViewId="0">
      <selection activeCell="C5" sqref="C5"/>
    </sheetView>
  </sheetViews>
  <sheetFormatPr defaultRowHeight="15" x14ac:dyDescent="0.35"/>
  <cols>
    <col min="1" max="1" width="4.25" customWidth="1"/>
    <col min="2" max="2" width="3.6875" customWidth="1"/>
    <col min="3" max="3" width="13.75" customWidth="1"/>
    <col min="4" max="4" width="2.75" customWidth="1"/>
    <col min="5" max="5" width="10.3125" customWidth="1"/>
    <col min="7" max="7" width="16.5" customWidth="1"/>
  </cols>
  <sheetData>
    <row r="1" spans="2:8" ht="15.45" x14ac:dyDescent="0.4">
      <c r="C1" s="132" t="s">
        <v>21</v>
      </c>
      <c r="D1" s="133"/>
      <c r="E1" s="133"/>
      <c r="F1" s="133"/>
      <c r="G1" s="133"/>
      <c r="H1" s="133"/>
    </row>
    <row r="3" spans="2:8" x14ac:dyDescent="0.35">
      <c r="C3" s="22" t="str">
        <f>'1. Jan Lease '!D3</f>
        <v>Blank</v>
      </c>
      <c r="D3" s="22"/>
    </row>
    <row r="4" spans="2:8" x14ac:dyDescent="0.35">
      <c r="C4" s="22" t="s">
        <v>10</v>
      </c>
      <c r="E4" s="52">
        <f>'1. Jan Lease '!D4</f>
        <v>2018</v>
      </c>
    </row>
    <row r="5" spans="2:8" ht="15.45" x14ac:dyDescent="0.4">
      <c r="C5" s="9" t="s">
        <v>31</v>
      </c>
      <c r="E5" s="24"/>
    </row>
    <row r="6" spans="2:8" ht="15.45" x14ac:dyDescent="0.4">
      <c r="C6" s="8" t="s">
        <v>11</v>
      </c>
      <c r="E6" s="25">
        <f>'1. Jan Lease '!D6</f>
        <v>0</v>
      </c>
      <c r="F6" s="9" t="s">
        <v>12</v>
      </c>
    </row>
    <row r="7" spans="2:8" ht="15.45" x14ac:dyDescent="0.4">
      <c r="D7" s="27"/>
      <c r="E7" s="27"/>
      <c r="F7" s="10" t="s">
        <v>0</v>
      </c>
      <c r="G7" s="10" t="s">
        <v>1</v>
      </c>
      <c r="H7" s="27" t="s">
        <v>9</v>
      </c>
    </row>
    <row r="8" spans="2:8" ht="15.45" x14ac:dyDescent="0.4">
      <c r="C8" s="9"/>
      <c r="D8" s="61"/>
      <c r="E8" s="27" t="s">
        <v>8</v>
      </c>
      <c r="F8" s="10" t="s">
        <v>13</v>
      </c>
      <c r="G8" s="10" t="s">
        <v>2</v>
      </c>
      <c r="H8" s="27" t="s">
        <v>14</v>
      </c>
    </row>
    <row r="9" spans="2:8" ht="15.45" x14ac:dyDescent="0.4">
      <c r="B9" s="13"/>
      <c r="C9" s="56" t="str">
        <f>'1. Jan Lease '!C9</f>
        <v>Total Ranch</v>
      </c>
      <c r="D9" s="5"/>
      <c r="E9" s="3">
        <v>0</v>
      </c>
      <c r="F9" s="22">
        <f>'1. Jan Lease '!F9</f>
        <v>1.8</v>
      </c>
      <c r="G9" s="22" t="str">
        <f>'1. Jan Lease '!G9</f>
        <v>Bulls</v>
      </c>
      <c r="H9" s="42">
        <f>IF(E9=0,0,E9*F9)</f>
        <v>0</v>
      </c>
    </row>
    <row r="10" spans="2:8" x14ac:dyDescent="0.35">
      <c r="B10" s="13"/>
      <c r="C10" s="54"/>
      <c r="D10" s="5"/>
      <c r="E10" s="3">
        <v>0</v>
      </c>
      <c r="F10" s="22">
        <f>'1. Jan Lease '!F10</f>
        <v>1.5</v>
      </c>
      <c r="G10" s="22" t="str">
        <f>'1. Jan Lease '!G10</f>
        <v>Cow-Calf Pairs</v>
      </c>
      <c r="H10" s="42">
        <f t="shared" ref="H10:H16" si="0">IF(E10=0,0,E10*F10)</f>
        <v>0</v>
      </c>
    </row>
    <row r="11" spans="2:8" x14ac:dyDescent="0.35">
      <c r="B11" s="13"/>
      <c r="C11" s="54"/>
      <c r="D11" s="5"/>
      <c r="E11" s="3">
        <v>0</v>
      </c>
      <c r="F11" s="22">
        <f>'1. Jan Lease '!F11</f>
        <v>1.2</v>
      </c>
      <c r="G11" s="22" t="str">
        <f>'1. Jan Lease '!G11</f>
        <v>Cows-Open or Bred</v>
      </c>
      <c r="H11" s="42">
        <f t="shared" si="0"/>
        <v>0</v>
      </c>
    </row>
    <row r="12" spans="2:8" x14ac:dyDescent="0.35">
      <c r="B12" s="13"/>
      <c r="C12" s="54"/>
      <c r="D12" s="5"/>
      <c r="E12" s="3">
        <v>0</v>
      </c>
      <c r="F12" s="26">
        <f>'1. Jan Lease '!F12</f>
        <v>1</v>
      </c>
      <c r="G12" s="22" t="str">
        <f>'1. Jan Lease '!G12</f>
        <v>Heifers-Pregnant</v>
      </c>
      <c r="H12" s="42">
        <f t="shared" si="0"/>
        <v>0</v>
      </c>
    </row>
    <row r="13" spans="2:8" x14ac:dyDescent="0.35">
      <c r="B13" s="13"/>
      <c r="C13" s="54"/>
      <c r="D13" s="5"/>
      <c r="E13" s="3">
        <v>0</v>
      </c>
      <c r="F13" s="22">
        <f>'1. Jan Lease '!F13</f>
        <v>0.75</v>
      </c>
      <c r="G13" s="22" t="str">
        <f>'1. Jan Lease '!G13</f>
        <v>Heifers - Open</v>
      </c>
      <c r="H13" s="42">
        <f t="shared" si="0"/>
        <v>0</v>
      </c>
    </row>
    <row r="14" spans="2:8" x14ac:dyDescent="0.35">
      <c r="B14" s="13"/>
      <c r="C14" s="54"/>
      <c r="D14" s="5"/>
      <c r="E14" s="3">
        <v>0</v>
      </c>
      <c r="F14" s="22">
        <f>'1. Jan Lease '!F14</f>
        <v>0</v>
      </c>
      <c r="G14" s="22" t="str">
        <f>'1. Jan Lease '!G14</f>
        <v>Other</v>
      </c>
      <c r="H14" s="42">
        <f t="shared" si="0"/>
        <v>0</v>
      </c>
    </row>
    <row r="15" spans="2:8" x14ac:dyDescent="0.35">
      <c r="B15" s="13"/>
      <c r="C15" s="54"/>
      <c r="D15" s="5"/>
      <c r="E15" s="3">
        <v>0</v>
      </c>
      <c r="F15" s="22">
        <f>'1. Jan Lease '!F15</f>
        <v>0</v>
      </c>
      <c r="G15" s="22" t="str">
        <f>'1. Jan Lease '!G15</f>
        <v>Other</v>
      </c>
      <c r="H15" s="42">
        <f t="shared" si="0"/>
        <v>0</v>
      </c>
    </row>
    <row r="16" spans="2:8" x14ac:dyDescent="0.35">
      <c r="B16" s="13"/>
      <c r="C16" s="54"/>
      <c r="D16" s="5"/>
      <c r="E16" s="3">
        <v>0</v>
      </c>
      <c r="F16" s="22">
        <f>'1. Jan Lease '!F16</f>
        <v>0</v>
      </c>
      <c r="G16" s="22" t="str">
        <f>'1. Jan Lease '!G16</f>
        <v>Other</v>
      </c>
      <c r="H16" s="42">
        <f t="shared" si="0"/>
        <v>0</v>
      </c>
    </row>
    <row r="17" spans="2:8" ht="15.45" x14ac:dyDescent="0.4">
      <c r="B17" s="13"/>
      <c r="C17" s="53" t="s">
        <v>9</v>
      </c>
      <c r="D17" s="7"/>
      <c r="E17" s="12">
        <f>SUM(E9:E16)</f>
        <v>0</v>
      </c>
      <c r="F17" s="2"/>
      <c r="G17" s="2"/>
      <c r="H17" s="21">
        <f>SUM(H9:H16)</f>
        <v>0</v>
      </c>
    </row>
    <row r="18" spans="2:8" ht="15.45" x14ac:dyDescent="0.4">
      <c r="B18" s="13"/>
      <c r="C18" s="101" t="s">
        <v>93</v>
      </c>
      <c r="D18" s="101"/>
      <c r="E18" s="7"/>
      <c r="F18" s="2"/>
      <c r="G18" s="2"/>
      <c r="H18" s="21"/>
    </row>
    <row r="19" spans="2:8" ht="15.45" x14ac:dyDescent="0.4">
      <c r="C19" s="106" t="s">
        <v>89</v>
      </c>
      <c r="D19" s="106"/>
      <c r="E19" s="88">
        <v>0</v>
      </c>
      <c r="H19" s="18"/>
    </row>
    <row r="20" spans="2:8" ht="15.45" x14ac:dyDescent="0.4">
      <c r="B20" s="8" t="str">
        <f>C5</f>
        <v>September</v>
      </c>
      <c r="D20" s="61"/>
      <c r="E20" s="53" t="s">
        <v>17</v>
      </c>
      <c r="F20" s="53"/>
      <c r="G20" s="53"/>
      <c r="H20" s="53" t="s">
        <v>18</v>
      </c>
    </row>
    <row r="21" spans="2:8" ht="15.45" x14ac:dyDescent="0.4">
      <c r="B21" s="8" t="s">
        <v>92</v>
      </c>
      <c r="D21" s="17"/>
      <c r="E21" s="16">
        <f>E17</f>
        <v>0</v>
      </c>
      <c r="F21" s="17"/>
      <c r="G21" s="17"/>
      <c r="H21" s="16">
        <f>H17</f>
        <v>0</v>
      </c>
    </row>
    <row r="22" spans="2:8" x14ac:dyDescent="0.35">
      <c r="H22" s="15"/>
    </row>
    <row r="23" spans="2:8" ht="15.45" x14ac:dyDescent="0.4">
      <c r="E23" s="8" t="s">
        <v>45</v>
      </c>
      <c r="G23" s="8" t="s">
        <v>2</v>
      </c>
      <c r="H23" s="16" t="s">
        <v>44</v>
      </c>
    </row>
    <row r="24" spans="2:8" x14ac:dyDescent="0.35">
      <c r="D24" s="38"/>
      <c r="E24" s="15">
        <f>E9</f>
        <v>0</v>
      </c>
      <c r="G24" t="str">
        <f>G9</f>
        <v>Bulls</v>
      </c>
      <c r="H24" s="38">
        <f>H9</f>
        <v>0</v>
      </c>
    </row>
    <row r="25" spans="2:8" x14ac:dyDescent="0.35">
      <c r="E25" s="15">
        <f t="shared" ref="E25:E31" si="1">E10</f>
        <v>0</v>
      </c>
      <c r="G25" t="str">
        <f t="shared" ref="G25:H31" si="2">G10</f>
        <v>Cow-Calf Pairs</v>
      </c>
      <c r="H25" s="38">
        <f t="shared" si="2"/>
        <v>0</v>
      </c>
    </row>
    <row r="26" spans="2:8" x14ac:dyDescent="0.35">
      <c r="C26" s="54"/>
      <c r="D26" s="62"/>
      <c r="E26" s="15">
        <f t="shared" si="1"/>
        <v>0</v>
      </c>
      <c r="G26" t="str">
        <f t="shared" si="2"/>
        <v>Cows-Open or Bred</v>
      </c>
      <c r="H26" s="38">
        <f t="shared" si="2"/>
        <v>0</v>
      </c>
    </row>
    <row r="27" spans="2:8" x14ac:dyDescent="0.35">
      <c r="E27" s="15">
        <f t="shared" si="1"/>
        <v>0</v>
      </c>
      <c r="G27" t="str">
        <f t="shared" si="2"/>
        <v>Heifers-Pregnant</v>
      </c>
      <c r="H27" s="38">
        <f t="shared" si="2"/>
        <v>0</v>
      </c>
    </row>
    <row r="28" spans="2:8" x14ac:dyDescent="0.35">
      <c r="E28" s="15">
        <f t="shared" si="1"/>
        <v>0</v>
      </c>
      <c r="G28" t="str">
        <f t="shared" si="2"/>
        <v>Heifers - Open</v>
      </c>
      <c r="H28" s="38">
        <f t="shared" si="2"/>
        <v>0</v>
      </c>
    </row>
    <row r="29" spans="2:8" x14ac:dyDescent="0.35">
      <c r="E29" s="15">
        <f t="shared" si="1"/>
        <v>0</v>
      </c>
      <c r="G29" t="str">
        <f t="shared" si="2"/>
        <v>Other</v>
      </c>
      <c r="H29" s="38">
        <f t="shared" si="2"/>
        <v>0</v>
      </c>
    </row>
    <row r="30" spans="2:8" x14ac:dyDescent="0.35">
      <c r="E30" s="15">
        <f t="shared" si="1"/>
        <v>0</v>
      </c>
      <c r="G30" t="str">
        <f t="shared" si="2"/>
        <v>Other</v>
      </c>
      <c r="H30" s="38">
        <f t="shared" si="2"/>
        <v>0</v>
      </c>
    </row>
    <row r="31" spans="2:8" x14ac:dyDescent="0.35">
      <c r="E31" s="15">
        <f t="shared" si="1"/>
        <v>0</v>
      </c>
      <c r="G31" t="str">
        <f t="shared" si="2"/>
        <v>Other</v>
      </c>
      <c r="H31" s="38">
        <f t="shared" si="2"/>
        <v>0</v>
      </c>
    </row>
    <row r="32" spans="2:8" ht="15.45" x14ac:dyDescent="0.4">
      <c r="D32" s="8" t="s">
        <v>51</v>
      </c>
      <c r="E32" s="41">
        <f>SUM(E24:E31)</f>
        <v>0</v>
      </c>
      <c r="G32" s="8" t="s">
        <v>9</v>
      </c>
      <c r="H32" s="41">
        <f>SUM(H24:H31)</f>
        <v>0</v>
      </c>
    </row>
    <row r="33" spans="8:8" x14ac:dyDescent="0.35">
      <c r="H33" s="15"/>
    </row>
    <row r="34" spans="8:8" x14ac:dyDescent="0.35">
      <c r="H34" s="15"/>
    </row>
    <row r="35" spans="8:8" x14ac:dyDescent="0.35">
      <c r="H35" s="15"/>
    </row>
  </sheetData>
  <sheetProtection sheet="1" objects="1" scenarios="1"/>
  <mergeCells count="1">
    <mergeCell ref="C1:H1"/>
  </mergeCells>
  <pageMargins left="0.7" right="0.7" top="0.75" bottom="0.75" header="0.3" footer="0.3"/>
  <pageSetup scale="60" orientation="portrait" horizontalDpi="4294967295" verticalDpi="4294967295" r:id="rId1"/>
  <headerFooter>
    <oddFooter>&amp;L&amp;F&amp;R&amp;A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1. Jan Lease </vt:lpstr>
      <vt:lpstr>2. Feb Lease </vt:lpstr>
      <vt:lpstr>3. March Lease</vt:lpstr>
      <vt:lpstr>4. April Lease</vt:lpstr>
      <vt:lpstr>5. May Lease</vt:lpstr>
      <vt:lpstr>6. June Lease</vt:lpstr>
      <vt:lpstr>7. July Lease</vt:lpstr>
      <vt:lpstr>8. August Lease</vt:lpstr>
      <vt:lpstr> 9.September Lease</vt:lpstr>
      <vt:lpstr>10. October Lease</vt:lpstr>
      <vt:lpstr>11. November Lease</vt:lpstr>
      <vt:lpstr>12. December Lease</vt:lpstr>
      <vt:lpstr>A. AUM Summary</vt:lpstr>
      <vt:lpstr>B. Monthly Income &amp; AUM Summary</vt:lpstr>
      <vt:lpstr>C. Cattle AUM By Category</vt:lpstr>
      <vt:lpstr>D.LesseeMaintenanceExpense Paid</vt:lpstr>
      <vt:lpstr>E. Lessor Net Income Calculator</vt:lpstr>
      <vt:lpstr>' 9.September Lease'!Print_Area</vt:lpstr>
      <vt:lpstr>'1. Jan Lease '!Print_Area</vt:lpstr>
      <vt:lpstr>'10. October Lease'!Print_Area</vt:lpstr>
      <vt:lpstr>'11. November Lease'!Print_Area</vt:lpstr>
      <vt:lpstr>'12. December Lease'!Print_Area</vt:lpstr>
      <vt:lpstr>'2. Feb Lease '!Print_Area</vt:lpstr>
      <vt:lpstr>'3. March Lease'!Print_Area</vt:lpstr>
      <vt:lpstr>'4. April Lease'!Print_Area</vt:lpstr>
      <vt:lpstr>'5. May Lease'!Print_Area</vt:lpstr>
      <vt:lpstr>'7. July Lease'!Print_Area</vt:lpstr>
      <vt:lpstr>'8. August Lease'!Print_Area</vt:lpstr>
      <vt:lpstr>'A. AUM Summary'!Print_Area</vt:lpstr>
      <vt:lpstr>'B. Monthly Income &amp; AUM Summary'!Print_Area</vt:lpstr>
      <vt:lpstr>'C. Cattle AUM By Category'!Print_Area</vt:lpstr>
      <vt:lpstr>'D.LesseeMaintenanceExpense Paid'!Print_Area</vt:lpstr>
      <vt:lpstr>'E. Lessor Net Income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Jim McGrann</cp:lastModifiedBy>
  <cp:lastPrinted>2018-07-20T08:34:20Z</cp:lastPrinted>
  <dcterms:created xsi:type="dcterms:W3CDTF">2018-04-28T21:47:58Z</dcterms:created>
  <dcterms:modified xsi:type="dcterms:W3CDTF">2018-07-24T23:03:43Z</dcterms:modified>
</cp:coreProperties>
</file>