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gra\Documents\2018 H. Cow-Calf Grazing Lease Evaluation and Production Records\3. Acre Based Lease Record Measuring Production&amp;Income\"/>
    </mc:Choice>
  </mc:AlternateContent>
  <xr:revisionPtr revIDLastSave="0" documentId="10_ncr:8100000_{9AB92C4E-BEB5-4501-954C-AD58BE97FBB1}" xr6:coauthVersionLast="34" xr6:coauthVersionMax="34" xr10:uidLastSave="{00000000-0000-0000-0000-000000000000}"/>
  <bookViews>
    <workbookView xWindow="0" yWindow="0" windowWidth="12326" windowHeight="2811" xr2:uid="{BE8ED8D2-838F-4B4B-AA4A-D04F20782B33}"/>
  </bookViews>
  <sheets>
    <sheet name="Lease Payment Calculator Sheet" sheetId="1" r:id="rId1"/>
  </sheets>
  <definedNames>
    <definedName name="_xlnm.Print_Area" localSheetId="0">'Lease Payment Calculator Sheet'!$B$1:$G$49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E14" i="1" s="1"/>
  <c r="F47" i="1" l="1"/>
  <c r="E35" i="1"/>
  <c r="E32" i="1"/>
  <c r="F17" i="1" l="1"/>
  <c r="F12" i="1"/>
  <c r="G12" i="1" s="1"/>
  <c r="G13" i="1" l="1"/>
  <c r="E13" i="1" s="1"/>
  <c r="E33" i="1"/>
  <c r="E34" i="1" s="1"/>
  <c r="E36" i="1" s="1"/>
  <c r="C28" i="1"/>
  <c r="C27" i="1"/>
  <c r="C26" i="1"/>
  <c r="C25" i="1"/>
  <c r="C24" i="1"/>
  <c r="C23" i="1"/>
  <c r="C22" i="1"/>
  <c r="F13" i="1" l="1"/>
  <c r="F14" i="1" s="1"/>
  <c r="G14" i="1"/>
  <c r="C29" i="1"/>
  <c r="C30" i="1" l="1"/>
  <c r="G35" i="1"/>
  <c r="G36" i="1" s="1"/>
</calcChain>
</file>

<file path=xl/sharedStrings.xml><?xml version="1.0" encoding="utf-8"?>
<sst xmlns="http://schemas.openxmlformats.org/spreadsheetml/2006/main" count="63" uniqueCount="59">
  <si>
    <t>Ranch</t>
  </si>
  <si>
    <t>Month</t>
  </si>
  <si>
    <t>Calculated</t>
  </si>
  <si>
    <t>Number</t>
  </si>
  <si>
    <t xml:space="preserve">AU </t>
  </si>
  <si>
    <t xml:space="preserve">Cattle </t>
  </si>
  <si>
    <t>of Head</t>
  </si>
  <si>
    <t>Per Hd.</t>
  </si>
  <si>
    <t>AUM</t>
  </si>
  <si>
    <t>Bulls</t>
  </si>
  <si>
    <t>Cow-Calf Pairs</t>
  </si>
  <si>
    <t>Heifers-Pregnant</t>
  </si>
  <si>
    <t>Heifers - Open</t>
  </si>
  <si>
    <t>Other</t>
  </si>
  <si>
    <t>Lessee Expenses Paid</t>
  </si>
  <si>
    <t>Invoice</t>
  </si>
  <si>
    <t xml:space="preserve">Total </t>
  </si>
  <si>
    <t>Leese Expenses Paid</t>
  </si>
  <si>
    <t>Expense</t>
  </si>
  <si>
    <t>Comments</t>
  </si>
  <si>
    <t>Description</t>
  </si>
  <si>
    <t>Acres</t>
  </si>
  <si>
    <t>$/Acre</t>
  </si>
  <si>
    <t>Totals AUM</t>
  </si>
  <si>
    <t>Report Date</t>
  </si>
  <si>
    <t xml:space="preserve">Categories  </t>
  </si>
  <si>
    <t xml:space="preserve">Agreed Monthly Lease Limit  </t>
  </si>
  <si>
    <t xml:space="preserve"> Hay Acres</t>
  </si>
  <si>
    <t>Total Monthly Payment</t>
  </si>
  <si>
    <t xml:space="preserve"> Grazing Land</t>
  </si>
  <si>
    <t>May</t>
  </si>
  <si>
    <t xml:space="preserve">    Annual</t>
  </si>
  <si>
    <t xml:space="preserve">          AU</t>
  </si>
  <si>
    <t xml:space="preserve">      AUMs</t>
  </si>
  <si>
    <t xml:space="preserve">   Total</t>
  </si>
  <si>
    <t xml:space="preserve">    Description</t>
  </si>
  <si>
    <t>Monthly</t>
  </si>
  <si>
    <t xml:space="preserve">     AUMs</t>
  </si>
  <si>
    <t>Notes</t>
  </si>
  <si>
    <t>Lease Payment</t>
  </si>
  <si>
    <t>Hay Payment</t>
  </si>
  <si>
    <t>AUM Payment</t>
  </si>
  <si>
    <t>AUM Payment Calculator</t>
  </si>
  <si>
    <t>_________________________________________</t>
  </si>
  <si>
    <t>Total</t>
  </si>
  <si>
    <t>$ Per AUM At Limit of AUM</t>
  </si>
  <si>
    <t>AUM Production Limit</t>
  </si>
  <si>
    <t>At Actual</t>
  </si>
  <si>
    <t xml:space="preserve">         Lessee</t>
  </si>
  <si>
    <t>Payment Date</t>
  </si>
  <si>
    <t xml:space="preserve">Check Number </t>
  </si>
  <si>
    <t>Maintenance</t>
  </si>
  <si>
    <t>Acre Monthly Lease Payment Data Record With AUM Calculator</t>
  </si>
  <si>
    <t>Example</t>
  </si>
  <si>
    <t>Cows-Open or Bred</t>
  </si>
  <si>
    <t>Native grazing land 100 breeding cow herd</t>
  </si>
  <si>
    <t>Fixed water gap</t>
  </si>
  <si>
    <t>Part of lease agreement</t>
  </si>
  <si>
    <t>Jack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</si>
</sst>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"/>
    <numFmt numFmtId="167" formatCode="&quot;$&quot;#,##0.00"/>
    <numFmt numFmtId="168" formatCode="mm/dd/yy;@"/>
    <numFmt numFmtId="169" formatCode="#,##0.0_);\(#,##0.0\)"/>
    <numFmt numFmtId="170" formatCode="_(* #,##0.0_);_(* \(#,##0.0\);_(* &quot;-&quot;??_);_(@_)"/>
  </numFmts>
  <fonts count="1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rgb="FF3333FF"/>
      <name val="Arial"/>
      <family val="2"/>
    </font>
    <font>
      <b/>
      <sz val="12"/>
      <color rgb="FF3333FF"/>
      <name val="Arial"/>
      <family val="2"/>
    </font>
    <font>
      <sz val="12"/>
      <name val="Arial"/>
      <family val="2"/>
    </font>
    <font>
      <sz val="12"/>
      <color rgb="FF0000FF"/>
      <name val="Arial"/>
      <family val="2"/>
    </font>
    <font>
      <sz val="11"/>
      <color rgb="FF3333FF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rgb="FF3333FF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Protection="1">
      <protection locked="0"/>
    </xf>
    <xf numFmtId="0" fontId="6" fillId="0" borderId="0" xfId="0" applyFont="1" applyAlignment="1">
      <alignment horizontal="center"/>
    </xf>
    <xf numFmtId="164" fontId="6" fillId="0" borderId="0" xfId="0" applyNumberFormat="1" applyFont="1"/>
    <xf numFmtId="0" fontId="7" fillId="0" borderId="2" xfId="0" applyFont="1" applyBorder="1" applyProtection="1">
      <protection locked="0"/>
    </xf>
    <xf numFmtId="0" fontId="7" fillId="0" borderId="0" xfId="0" applyFont="1"/>
    <xf numFmtId="0" fontId="2" fillId="0" borderId="0" xfId="0" applyFont="1"/>
    <xf numFmtId="164" fontId="2" fillId="0" borderId="0" xfId="0" applyNumberFormat="1" applyFont="1"/>
    <xf numFmtId="0" fontId="5" fillId="0" borderId="2" xfId="0" applyFont="1" applyBorder="1" applyAlignment="1" applyProtection="1">
      <protection locked="0"/>
    </xf>
    <xf numFmtId="0" fontId="0" fillId="0" borderId="2" xfId="0" applyBorder="1" applyAlignment="1"/>
    <xf numFmtId="0" fontId="6" fillId="0" borderId="4" xfId="0" applyFont="1" applyBorder="1"/>
    <xf numFmtId="167" fontId="7" fillId="0" borderId="2" xfId="0" applyNumberFormat="1" applyFont="1" applyBorder="1" applyProtection="1">
      <protection locked="0"/>
    </xf>
    <xf numFmtId="0" fontId="8" fillId="0" borderId="0" xfId="0" applyFont="1" applyBorder="1" applyAlignment="1" applyProtection="1">
      <protection locked="0"/>
    </xf>
    <xf numFmtId="0" fontId="9" fillId="0" borderId="0" xfId="0" applyFont="1" applyBorder="1" applyAlignment="1"/>
    <xf numFmtId="0" fontId="2" fillId="0" borderId="0" xfId="0" applyFont="1" applyAlignment="1">
      <alignment horizontal="center"/>
    </xf>
    <xf numFmtId="0" fontId="10" fillId="0" borderId="0" xfId="0" applyFont="1"/>
    <xf numFmtId="167" fontId="10" fillId="0" borderId="0" xfId="0" applyNumberFormat="1" applyFont="1"/>
    <xf numFmtId="167" fontId="7" fillId="0" borderId="1" xfId="0" applyNumberFormat="1" applyFont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4" fillId="0" borderId="0" xfId="0" applyNumberFormat="1" applyFont="1" applyProtection="1">
      <protection locked="0"/>
    </xf>
    <xf numFmtId="0" fontId="4" fillId="0" borderId="1" xfId="0" applyFont="1" applyBorder="1" applyProtection="1">
      <protection locked="0"/>
    </xf>
    <xf numFmtId="164" fontId="6" fillId="0" borderId="0" xfId="0" applyNumberFormat="1" applyFont="1" applyBorder="1" applyProtection="1"/>
    <xf numFmtId="167" fontId="6" fillId="0" borderId="0" xfId="0" applyNumberFormat="1" applyFont="1" applyBorder="1" applyProtection="1">
      <protection locked="0"/>
    </xf>
    <xf numFmtId="164" fontId="0" fillId="0" borderId="0" xfId="0" applyNumberFormat="1"/>
    <xf numFmtId="167" fontId="2" fillId="0" borderId="0" xfId="0" applyNumberFormat="1" applyFont="1" applyAlignment="1">
      <alignment horizontal="center"/>
    </xf>
    <xf numFmtId="43" fontId="6" fillId="0" borderId="0" xfId="0" applyNumberFormat="1" applyFont="1"/>
    <xf numFmtId="3" fontId="6" fillId="0" borderId="1" xfId="0" applyNumberFormat="1" applyFont="1" applyBorder="1" applyProtection="1"/>
    <xf numFmtId="167" fontId="2" fillId="0" borderId="0" xfId="0" applyNumberFormat="1" applyFont="1" applyBorder="1" applyProtection="1"/>
    <xf numFmtId="165" fontId="2" fillId="0" borderId="0" xfId="1" applyNumberFormat="1" applyFont="1" applyBorder="1" applyProtection="1"/>
    <xf numFmtId="164" fontId="10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9" fontId="4" fillId="0" borderId="1" xfId="1" applyNumberFormat="1" applyFont="1" applyBorder="1" applyProtection="1">
      <protection locked="0"/>
    </xf>
    <xf numFmtId="170" fontId="7" fillId="0" borderId="1" xfId="1" applyNumberFormat="1" applyFont="1" applyBorder="1" applyProtection="1">
      <protection locked="0"/>
    </xf>
    <xf numFmtId="0" fontId="2" fillId="0" borderId="0" xfId="0" applyFont="1" applyAlignment="1">
      <alignment horizontal="right"/>
    </xf>
    <xf numFmtId="167" fontId="2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Border="1"/>
    <xf numFmtId="167" fontId="6" fillId="0" borderId="2" xfId="0" applyNumberFormat="1" applyFont="1" applyBorder="1" applyProtection="1"/>
    <xf numFmtId="167" fontId="0" fillId="0" borderId="0" xfId="0" applyNumberFormat="1" applyFont="1"/>
    <xf numFmtId="167" fontId="6" fillId="0" borderId="0" xfId="0" applyNumberFormat="1" applyFont="1" applyBorder="1" applyProtection="1"/>
    <xf numFmtId="0" fontId="8" fillId="0" borderId="3" xfId="0" applyFont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7" fontId="0" fillId="0" borderId="0" xfId="0" applyNumberFormat="1"/>
    <xf numFmtId="165" fontId="0" fillId="0" borderId="0" xfId="0" applyNumberFormat="1"/>
    <xf numFmtId="0" fontId="6" fillId="0" borderId="2" xfId="0" applyFont="1" applyBorder="1" applyProtection="1">
      <protection locked="0"/>
    </xf>
    <xf numFmtId="0" fontId="6" fillId="0" borderId="2" xfId="0" applyFont="1" applyBorder="1"/>
    <xf numFmtId="167" fontId="2" fillId="0" borderId="0" xfId="0" applyNumberFormat="1" applyFont="1"/>
    <xf numFmtId="0" fontId="5" fillId="0" borderId="2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1" fontId="4" fillId="0" borderId="1" xfId="0" applyNumberFormat="1" applyFont="1" applyBorder="1" applyProtection="1">
      <protection locked="0"/>
    </xf>
    <xf numFmtId="0" fontId="10" fillId="0" borderId="0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5" xfId="0" applyFont="1" applyBorder="1" applyAlignment="1" applyProtection="1">
      <protection locked="0"/>
    </xf>
    <xf numFmtId="0" fontId="7" fillId="0" borderId="1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2" fillId="0" borderId="0" xfId="0" applyFont="1" applyAlignment="1">
      <alignment horizontal="center"/>
    </xf>
    <xf numFmtId="1" fontId="7" fillId="0" borderId="1" xfId="1" applyNumberFormat="1" applyFont="1" applyBorder="1" applyProtection="1">
      <protection locked="0"/>
    </xf>
    <xf numFmtId="0" fontId="11" fillId="0" borderId="1" xfId="0" applyFont="1" applyBorder="1" applyAlignment="1" applyProtection="1">
      <protection locked="0"/>
    </xf>
    <xf numFmtId="0" fontId="11" fillId="0" borderId="6" xfId="0" applyFont="1" applyBorder="1" applyAlignment="1" applyProtection="1">
      <protection locked="0"/>
    </xf>
    <xf numFmtId="166" fontId="0" fillId="0" borderId="0" xfId="0" applyNumberFormat="1"/>
    <xf numFmtId="166" fontId="2" fillId="0" borderId="0" xfId="1" applyNumberFormat="1" applyFont="1"/>
    <xf numFmtId="164" fontId="5" fillId="0" borderId="9" xfId="0" applyNumberFormat="1" applyFont="1" applyBorder="1" applyProtection="1">
      <protection locked="0"/>
    </xf>
    <xf numFmtId="0" fontId="2" fillId="0" borderId="11" xfId="0" applyFont="1" applyBorder="1" applyAlignment="1">
      <alignment horizontal="center"/>
    </xf>
    <xf numFmtId="0" fontId="0" fillId="0" borderId="11" xfId="0" applyBorder="1" applyAlignment="1"/>
    <xf numFmtId="170" fontId="2" fillId="0" borderId="0" xfId="0" applyNumberFormat="1" applyFont="1"/>
    <xf numFmtId="168" fontId="4" fillId="0" borderId="9" xfId="0" applyNumberFormat="1" applyFont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5" xfId="0" applyFont="1" applyBorder="1" applyAlignment="1" applyProtection="1">
      <protection locked="0"/>
    </xf>
    <xf numFmtId="0" fontId="9" fillId="0" borderId="3" xfId="0" applyFont="1" applyBorder="1" applyAlignment="1" applyProtection="1"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 applyProtection="1"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0" borderId="8" xfId="0" applyBorder="1" applyAlignment="1">
      <alignment horizontal="left"/>
    </xf>
    <xf numFmtId="0" fontId="11" fillId="0" borderId="5" xfId="0" applyFont="1" applyBorder="1" applyAlignment="1" applyProtection="1">
      <protection locked="0"/>
    </xf>
    <xf numFmtId="0" fontId="12" fillId="0" borderId="3" xfId="0" applyFont="1" applyBorder="1" applyAlignment="1" applyProtection="1">
      <protection locked="0"/>
    </xf>
    <xf numFmtId="0" fontId="12" fillId="0" borderId="6" xfId="0" applyFont="1" applyBorder="1" applyAlignment="1" applyProtection="1"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10</xdr:col>
      <xdr:colOff>625928</xdr:colOff>
      <xdr:row>4</xdr:row>
      <xdr:rowOff>4536</xdr:rowOff>
    </xdr:to>
    <xdr:pic>
      <xdr:nvPicPr>
        <xdr:cNvPr id="2" name="Picture 1" descr="TAMAgEXT">
          <a:extLst>
            <a:ext uri="{FF2B5EF4-FFF2-40B4-BE49-F238E27FC236}">
              <a16:creationId xmlns:a16="http://schemas.microsoft.com/office/drawing/2014/main" id="{A04BCCD1-196F-4334-9546-219DE3B79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2671" y="391886"/>
          <a:ext cx="1409700" cy="39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4B5FE-EE81-4AF0-99D4-14EDB0EFDEA9}">
  <sheetPr>
    <pageSetUpPr fitToPage="1"/>
  </sheetPr>
  <dimension ref="B1:J51"/>
  <sheetViews>
    <sheetView tabSelected="1" topLeftCell="A16" workbookViewId="0">
      <selection activeCell="E26" sqref="E26"/>
    </sheetView>
  </sheetViews>
  <sheetFormatPr defaultRowHeight="15" x14ac:dyDescent="0.35"/>
  <cols>
    <col min="1" max="1" width="3" customWidth="1"/>
    <col min="2" max="2" width="14.3125" customWidth="1"/>
    <col min="3" max="3" width="9.875" customWidth="1"/>
    <col min="4" max="4" width="2.5" customWidth="1"/>
    <col min="6" max="6" width="10.4375" customWidth="1"/>
    <col min="7" max="7" width="17.3125" customWidth="1"/>
  </cols>
  <sheetData>
    <row r="1" spans="2:10" ht="15.45" x14ac:dyDescent="0.4">
      <c r="B1" s="78" t="s">
        <v>52</v>
      </c>
      <c r="C1" s="79"/>
      <c r="D1" s="79"/>
      <c r="E1" s="79"/>
      <c r="F1" s="79"/>
      <c r="G1" s="79"/>
    </row>
    <row r="2" spans="2:10" ht="15.45" x14ac:dyDescent="0.4">
      <c r="B2" s="1"/>
      <c r="C2" s="2"/>
      <c r="D2" s="2"/>
      <c r="E2" s="2"/>
      <c r="F2" s="2"/>
      <c r="G2" s="2"/>
    </row>
    <row r="3" spans="2:10" ht="15.45" x14ac:dyDescent="0.4">
      <c r="B3" s="1" t="s">
        <v>0</v>
      </c>
      <c r="C3" s="82" t="s">
        <v>53</v>
      </c>
      <c r="D3" s="83"/>
      <c r="E3" s="17"/>
      <c r="F3" s="1" t="s">
        <v>24</v>
      </c>
      <c r="G3" s="73">
        <v>43101</v>
      </c>
    </row>
    <row r="4" spans="2:10" ht="15.45" x14ac:dyDescent="0.4">
      <c r="B4" s="18" t="s">
        <v>35</v>
      </c>
      <c r="C4" s="84" t="s">
        <v>55</v>
      </c>
      <c r="D4" s="85"/>
      <c r="E4" s="85"/>
      <c r="F4" s="85"/>
      <c r="G4" s="86"/>
      <c r="I4" s="18"/>
    </row>
    <row r="5" spans="2:10" ht="15.45" x14ac:dyDescent="0.4">
      <c r="B5" s="18"/>
      <c r="C5" s="15"/>
      <c r="D5" s="54"/>
      <c r="E5" s="54"/>
      <c r="F5" s="54"/>
      <c r="G5" s="54"/>
      <c r="I5" s="18"/>
    </row>
    <row r="6" spans="2:10" ht="15.45" x14ac:dyDescent="0.4">
      <c r="B6" s="18" t="s">
        <v>48</v>
      </c>
      <c r="C6" s="87" t="s">
        <v>58</v>
      </c>
      <c r="D6" s="88"/>
      <c r="E6" s="58" t="s">
        <v>49</v>
      </c>
      <c r="F6" s="54"/>
      <c r="G6" s="73">
        <v>43101</v>
      </c>
      <c r="I6" s="18"/>
    </row>
    <row r="7" spans="2:10" ht="15.45" x14ac:dyDescent="0.4">
      <c r="B7" s="18"/>
      <c r="C7" s="55"/>
      <c r="D7" s="56"/>
      <c r="E7" s="58" t="s">
        <v>50</v>
      </c>
      <c r="F7" s="54"/>
      <c r="G7" s="57">
        <v>1134</v>
      </c>
      <c r="I7" s="18"/>
    </row>
    <row r="8" spans="2:10" ht="15.45" x14ac:dyDescent="0.4">
      <c r="D8" s="36"/>
      <c r="E8" s="35"/>
      <c r="G8" s="18"/>
    </row>
    <row r="9" spans="2:10" ht="15.45" x14ac:dyDescent="0.4">
      <c r="B9" s="22"/>
      <c r="C9" s="78" t="s">
        <v>28</v>
      </c>
      <c r="D9" s="80"/>
      <c r="E9" s="80"/>
      <c r="G9" s="69">
        <v>2500</v>
      </c>
      <c r="J9" s="28"/>
    </row>
    <row r="10" spans="2:10" ht="15.9" thickBot="1" x14ac:dyDescent="0.45">
      <c r="B10" s="70"/>
      <c r="C10" s="71"/>
      <c r="D10" s="71"/>
      <c r="E10" s="71"/>
      <c r="F10" s="71"/>
      <c r="G10" s="71"/>
    </row>
    <row r="11" spans="2:10" ht="15.9" thickTop="1" x14ac:dyDescent="0.4">
      <c r="B11" s="22"/>
      <c r="C11" s="39" t="s">
        <v>21</v>
      </c>
      <c r="D11" s="39"/>
      <c r="E11" s="39" t="s">
        <v>22</v>
      </c>
      <c r="F11" s="40" t="s">
        <v>31</v>
      </c>
      <c r="G11" s="40" t="s">
        <v>36</v>
      </c>
    </row>
    <row r="12" spans="2:10" ht="15.45" x14ac:dyDescent="0.4">
      <c r="B12" s="22" t="s">
        <v>27</v>
      </c>
      <c r="C12" s="38">
        <v>0</v>
      </c>
      <c r="D12" s="23"/>
      <c r="E12" s="20">
        <v>0</v>
      </c>
      <c r="F12" s="26">
        <f>E12*C12</f>
        <v>0</v>
      </c>
      <c r="G12" s="43">
        <f>F12/12</f>
        <v>0</v>
      </c>
    </row>
    <row r="13" spans="2:10" ht="15.45" x14ac:dyDescent="0.4">
      <c r="B13" s="22" t="s">
        <v>29</v>
      </c>
      <c r="C13" s="37">
        <v>1000</v>
      </c>
      <c r="D13" s="23"/>
      <c r="E13" s="29">
        <f>IF(C13=0,0,(G13/C13)*12)</f>
        <v>30</v>
      </c>
      <c r="F13" s="28">
        <f>G13*12</f>
        <v>30000</v>
      </c>
      <c r="G13" s="44">
        <f>G9-G12</f>
        <v>2500</v>
      </c>
      <c r="J13" s="18"/>
    </row>
    <row r="14" spans="2:10" ht="15.45" x14ac:dyDescent="0.4">
      <c r="B14" s="22" t="s">
        <v>34</v>
      </c>
      <c r="C14" s="33">
        <f>C12+C13</f>
        <v>1000</v>
      </c>
      <c r="D14" s="23"/>
      <c r="E14" s="29">
        <f>IF(C14=0,0,(G9*12)/C14)</f>
        <v>30</v>
      </c>
      <c r="F14" s="34">
        <f>F12+F13</f>
        <v>30000</v>
      </c>
      <c r="G14" s="32">
        <f>G12+G13</f>
        <v>2500</v>
      </c>
    </row>
    <row r="15" spans="2:10" ht="15.45" x14ac:dyDescent="0.4">
      <c r="B15" s="22"/>
      <c r="C15" s="33"/>
      <c r="D15" s="23"/>
      <c r="E15" s="29"/>
      <c r="F15" s="40" t="s">
        <v>31</v>
      </c>
      <c r="G15" s="27"/>
    </row>
    <row r="16" spans="2:10" ht="15.45" x14ac:dyDescent="0.4">
      <c r="B16" s="3"/>
      <c r="C16" s="3"/>
      <c r="D16" s="3"/>
      <c r="E16" s="9" t="s">
        <v>37</v>
      </c>
      <c r="F16" s="9" t="s">
        <v>33</v>
      </c>
      <c r="G16" s="9"/>
    </row>
    <row r="17" spans="2:7" ht="15.45" x14ac:dyDescent="0.4">
      <c r="B17" s="9" t="s">
        <v>26</v>
      </c>
      <c r="C17" s="3"/>
      <c r="D17" s="3"/>
      <c r="E17" s="64">
        <v>150</v>
      </c>
      <c r="F17" s="31">
        <f>E17*12</f>
        <v>1800</v>
      </c>
      <c r="G17" s="19"/>
    </row>
    <row r="18" spans="2:7" x14ac:dyDescent="0.35">
      <c r="B18" s="3"/>
      <c r="D18" s="3"/>
      <c r="G18" s="3"/>
    </row>
    <row r="19" spans="2:7" ht="15.45" x14ac:dyDescent="0.4">
      <c r="B19" s="9" t="s">
        <v>1</v>
      </c>
      <c r="C19" s="3"/>
      <c r="D19" s="3"/>
      <c r="F19" s="3"/>
      <c r="G19" s="3"/>
    </row>
    <row r="20" spans="2:7" ht="15.45" x14ac:dyDescent="0.4">
      <c r="B20" s="25" t="s">
        <v>30</v>
      </c>
      <c r="C20" s="21" t="s">
        <v>2</v>
      </c>
      <c r="D20" s="5"/>
      <c r="E20" s="1" t="s">
        <v>3</v>
      </c>
      <c r="F20" s="21" t="s">
        <v>4</v>
      </c>
      <c r="G20" s="21" t="s">
        <v>5</v>
      </c>
    </row>
    <row r="21" spans="2:7" ht="15.45" x14ac:dyDescent="0.4">
      <c r="B21" s="3"/>
      <c r="C21" s="21" t="s">
        <v>8</v>
      </c>
      <c r="D21" s="5"/>
      <c r="E21" s="1" t="s">
        <v>6</v>
      </c>
      <c r="F21" s="21" t="s">
        <v>7</v>
      </c>
      <c r="G21" s="21" t="s">
        <v>25</v>
      </c>
    </row>
    <row r="22" spans="2:7" x14ac:dyDescent="0.35">
      <c r="B22" s="3"/>
      <c r="C22" s="67">
        <f t="shared" ref="C22:C28" si="0">IF(E22=0," ",E22*F22)</f>
        <v>7.2</v>
      </c>
      <c r="D22" s="6"/>
      <c r="E22" s="61">
        <v>4</v>
      </c>
      <c r="F22" s="4">
        <v>1.8</v>
      </c>
      <c r="G22" s="4" t="s">
        <v>9</v>
      </c>
    </row>
    <row r="23" spans="2:7" x14ac:dyDescent="0.35">
      <c r="B23" s="3"/>
      <c r="C23" s="67">
        <f t="shared" si="0"/>
        <v>150</v>
      </c>
      <c r="D23" s="3"/>
      <c r="E23" s="62">
        <v>100</v>
      </c>
      <c r="F23" s="4">
        <v>1.5</v>
      </c>
      <c r="G23" s="4" t="s">
        <v>10</v>
      </c>
    </row>
    <row r="24" spans="2:7" x14ac:dyDescent="0.35">
      <c r="B24" s="3"/>
      <c r="C24" s="67" t="str">
        <f t="shared" si="0"/>
        <v xml:space="preserve"> </v>
      </c>
      <c r="D24" s="3"/>
      <c r="E24" s="62">
        <v>0</v>
      </c>
      <c r="F24" s="4">
        <v>1.2</v>
      </c>
      <c r="G24" s="4" t="s">
        <v>54</v>
      </c>
    </row>
    <row r="25" spans="2:7" x14ac:dyDescent="0.35">
      <c r="B25" s="3"/>
      <c r="C25" s="67" t="str">
        <f t="shared" si="0"/>
        <v xml:space="preserve"> </v>
      </c>
      <c r="D25" s="3"/>
      <c r="E25" s="62">
        <v>0</v>
      </c>
      <c r="F25" s="24">
        <v>1</v>
      </c>
      <c r="G25" s="4" t="s">
        <v>11</v>
      </c>
    </row>
    <row r="26" spans="2:7" x14ac:dyDescent="0.35">
      <c r="B26" s="3"/>
      <c r="C26" s="67">
        <f t="shared" si="0"/>
        <v>10.5</v>
      </c>
      <c r="D26" s="3"/>
      <c r="E26" s="62">
        <v>15</v>
      </c>
      <c r="F26" s="4">
        <v>0.7</v>
      </c>
      <c r="G26" s="4" t="s">
        <v>12</v>
      </c>
    </row>
    <row r="27" spans="2:7" x14ac:dyDescent="0.35">
      <c r="B27" s="3"/>
      <c r="C27" s="67" t="str">
        <f t="shared" si="0"/>
        <v xml:space="preserve"> </v>
      </c>
      <c r="D27" s="3"/>
      <c r="E27" s="62">
        <v>0</v>
      </c>
      <c r="F27" s="4">
        <v>0</v>
      </c>
      <c r="G27" s="8" t="s">
        <v>13</v>
      </c>
    </row>
    <row r="28" spans="2:7" x14ac:dyDescent="0.35">
      <c r="B28" s="3"/>
      <c r="C28" s="67" t="str">
        <f t="shared" si="0"/>
        <v xml:space="preserve"> </v>
      </c>
      <c r="D28" s="3"/>
      <c r="E28" s="62">
        <v>0</v>
      </c>
      <c r="F28" s="4">
        <v>0</v>
      </c>
      <c r="G28" s="8" t="s">
        <v>13</v>
      </c>
    </row>
    <row r="29" spans="2:7" ht="15.45" x14ac:dyDescent="0.4">
      <c r="B29" s="9" t="s">
        <v>23</v>
      </c>
      <c r="C29" s="68">
        <f>SUM(C22:C28)</f>
        <v>167.7</v>
      </c>
      <c r="D29" s="3"/>
      <c r="G29" s="3"/>
    </row>
    <row r="30" spans="2:7" x14ac:dyDescent="0.35">
      <c r="B30" s="3" t="s">
        <v>32</v>
      </c>
      <c r="C30" s="30">
        <f>C29/12</f>
        <v>13.975</v>
      </c>
      <c r="D30" s="3"/>
      <c r="E30" s="3"/>
      <c r="F30" s="3"/>
      <c r="G30" s="3"/>
    </row>
    <row r="31" spans="2:7" ht="15.45" x14ac:dyDescent="0.4">
      <c r="B31" s="18" t="s">
        <v>42</v>
      </c>
      <c r="C31" s="30"/>
      <c r="D31" s="3"/>
      <c r="E31" s="3"/>
      <c r="F31" s="3"/>
      <c r="G31" s="3"/>
    </row>
    <row r="32" spans="2:7" x14ac:dyDescent="0.35">
      <c r="B32" t="s">
        <v>39</v>
      </c>
      <c r="C32" s="30"/>
      <c r="D32" s="3"/>
      <c r="E32" s="28">
        <f>G9</f>
        <v>2500</v>
      </c>
      <c r="F32" s="3"/>
      <c r="G32" s="3"/>
    </row>
    <row r="33" spans="2:7" x14ac:dyDescent="0.35">
      <c r="B33" t="s">
        <v>40</v>
      </c>
      <c r="C33" s="30"/>
      <c r="D33" s="3"/>
      <c r="E33" s="48">
        <f>G12</f>
        <v>0</v>
      </c>
      <c r="F33" s="3"/>
      <c r="G33" s="3"/>
    </row>
    <row r="34" spans="2:7" x14ac:dyDescent="0.35">
      <c r="B34" t="s">
        <v>41</v>
      </c>
      <c r="C34" s="30"/>
      <c r="D34" s="3"/>
      <c r="E34" s="48">
        <f>E32-E33</f>
        <v>2500</v>
      </c>
      <c r="F34" s="3"/>
      <c r="G34" s="3"/>
    </row>
    <row r="35" spans="2:7" ht="15.45" x14ac:dyDescent="0.4">
      <c r="B35" t="s">
        <v>46</v>
      </c>
      <c r="C35" s="30"/>
      <c r="D35" s="3"/>
      <c r="E35" s="49">
        <f>E17</f>
        <v>150</v>
      </c>
      <c r="F35" s="3" t="s">
        <v>47</v>
      </c>
      <c r="G35" s="72">
        <f>C29</f>
        <v>167.7</v>
      </c>
    </row>
    <row r="36" spans="2:7" ht="15.45" x14ac:dyDescent="0.4">
      <c r="B36" s="18" t="s">
        <v>45</v>
      </c>
      <c r="C36" s="30"/>
      <c r="D36" s="3"/>
      <c r="E36" s="19">
        <f>IF(E35=0,0,E34/E35)</f>
        <v>16.666666666666668</v>
      </c>
      <c r="F36" s="3" t="s">
        <v>47</v>
      </c>
      <c r="G36" s="52">
        <f>IF(G35=0,0,E34/G35)</f>
        <v>14.907573047107931</v>
      </c>
    </row>
    <row r="37" spans="2:7" x14ac:dyDescent="0.35">
      <c r="B37" s="3" t="s">
        <v>43</v>
      </c>
      <c r="C37" s="30"/>
      <c r="D37" s="3"/>
      <c r="E37" s="3"/>
      <c r="F37" s="3"/>
      <c r="G37" s="3"/>
    </row>
    <row r="38" spans="2:7" x14ac:dyDescent="0.35">
      <c r="B38" s="3"/>
      <c r="C38" s="30"/>
      <c r="D38" s="3"/>
      <c r="E38" s="3"/>
      <c r="F38" s="3"/>
      <c r="G38" s="3"/>
    </row>
    <row r="39" spans="2:7" ht="15.45" x14ac:dyDescent="0.4">
      <c r="B39" s="78" t="s">
        <v>14</v>
      </c>
      <c r="C39" s="80"/>
      <c r="D39" s="80"/>
      <c r="E39" s="80"/>
      <c r="F39" s="80"/>
      <c r="G39" s="80"/>
    </row>
    <row r="40" spans="2:7" ht="15.45" x14ac:dyDescent="0.4">
      <c r="B40" s="9" t="s">
        <v>51</v>
      </c>
      <c r="C40" s="10"/>
      <c r="D40" s="3"/>
      <c r="E40" s="3" t="s">
        <v>15</v>
      </c>
      <c r="F40" s="3" t="s">
        <v>16</v>
      </c>
      <c r="G40" s="3"/>
    </row>
    <row r="41" spans="2:7" ht="15.45" x14ac:dyDescent="0.4">
      <c r="B41" s="9" t="s">
        <v>17</v>
      </c>
      <c r="C41" s="10"/>
      <c r="D41" s="3"/>
      <c r="E41" t="s">
        <v>3</v>
      </c>
      <c r="F41" s="3" t="s">
        <v>18</v>
      </c>
      <c r="G41" s="63" t="s">
        <v>19</v>
      </c>
    </row>
    <row r="42" spans="2:7" ht="15.45" x14ac:dyDescent="0.4">
      <c r="B42" s="81" t="s">
        <v>20</v>
      </c>
      <c r="C42" s="81"/>
      <c r="D42" s="3"/>
      <c r="E42" s="11"/>
      <c r="F42" s="12"/>
      <c r="G42" s="53"/>
    </row>
    <row r="43" spans="2:7" x14ac:dyDescent="0.35">
      <c r="B43" s="74"/>
      <c r="C43" s="75"/>
      <c r="D43" s="13"/>
      <c r="E43" s="7">
        <v>0</v>
      </c>
      <c r="F43" s="14">
        <v>0</v>
      </c>
      <c r="G43" s="65"/>
    </row>
    <row r="44" spans="2:7" x14ac:dyDescent="0.35">
      <c r="B44" s="74" t="s">
        <v>56</v>
      </c>
      <c r="C44" s="75"/>
      <c r="D44" s="13"/>
      <c r="E44" s="7">
        <v>234</v>
      </c>
      <c r="F44" s="14">
        <v>1000</v>
      </c>
      <c r="G44" s="65" t="s">
        <v>57</v>
      </c>
    </row>
    <row r="45" spans="2:7" x14ac:dyDescent="0.35">
      <c r="B45" s="74"/>
      <c r="C45" s="75"/>
      <c r="D45" s="13"/>
      <c r="E45" s="7">
        <v>0</v>
      </c>
      <c r="F45" s="14">
        <v>0</v>
      </c>
      <c r="G45" s="65"/>
    </row>
    <row r="46" spans="2:7" x14ac:dyDescent="0.35">
      <c r="B46" s="74"/>
      <c r="C46" s="75"/>
      <c r="D46" s="13"/>
      <c r="E46" s="7">
        <v>0</v>
      </c>
      <c r="F46" s="14">
        <v>0</v>
      </c>
      <c r="G46" s="65"/>
    </row>
    <row r="47" spans="2:7" x14ac:dyDescent="0.35">
      <c r="B47" s="60"/>
      <c r="C47" s="59"/>
      <c r="D47" s="51"/>
      <c r="E47" s="50" t="s">
        <v>44</v>
      </c>
      <c r="F47" s="42">
        <f>SUM(F43:F46)</f>
        <v>1000</v>
      </c>
      <c r="G47" s="66"/>
    </row>
    <row r="48" spans="2:7" x14ac:dyDescent="0.35">
      <c r="B48" s="46"/>
      <c r="C48" s="47"/>
      <c r="D48" s="41"/>
      <c r="E48" s="50"/>
      <c r="F48" s="42"/>
      <c r="G48" s="45"/>
    </row>
    <row r="49" spans="2:7" x14ac:dyDescent="0.35">
      <c r="B49" s="76" t="s">
        <v>38</v>
      </c>
      <c r="C49" s="77"/>
      <c r="D49" s="77"/>
      <c r="E49" s="77"/>
      <c r="F49" s="77"/>
      <c r="G49" s="77"/>
    </row>
    <row r="50" spans="2:7" x14ac:dyDescent="0.35">
      <c r="B50" s="15"/>
      <c r="C50" s="16"/>
      <c r="D50" s="16"/>
      <c r="E50" s="16"/>
      <c r="F50" s="16"/>
      <c r="G50" s="16"/>
    </row>
    <row r="51" spans="2:7" x14ac:dyDescent="0.35">
      <c r="B51" s="15"/>
      <c r="C51" s="16"/>
      <c r="D51" s="16"/>
      <c r="E51" s="16"/>
      <c r="F51" s="16"/>
      <c r="G51" s="16"/>
    </row>
  </sheetData>
  <sheetProtection sheet="1" objects="1" scenarios="1"/>
  <mergeCells count="12">
    <mergeCell ref="B1:G1"/>
    <mergeCell ref="B39:G39"/>
    <mergeCell ref="B42:C42"/>
    <mergeCell ref="C3:D3"/>
    <mergeCell ref="C9:E9"/>
    <mergeCell ref="C4:G4"/>
    <mergeCell ref="C6:D6"/>
    <mergeCell ref="B46:C46"/>
    <mergeCell ref="B49:G49"/>
    <mergeCell ref="B43:C43"/>
    <mergeCell ref="B44:C44"/>
    <mergeCell ref="B45:C45"/>
  </mergeCells>
  <pageMargins left="0.95" right="0.45" top="0.75" bottom="0.75" header="0.3" footer="0.3"/>
  <pageSetup scale="93" orientation="portrait" horizontalDpi="4294967295" verticalDpi="4294967295" r:id="rId1"/>
  <headerFooter>
    <oddFooter>&amp;L&amp;F&amp;R&amp;A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Lease Payment Calculator Sheet</vt:lpstr>
      <vt:lpstr>'Lease Payment Calculator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Jim McGrann</cp:lastModifiedBy>
  <cp:lastPrinted>2018-07-25T11:26:57Z</cp:lastPrinted>
  <dcterms:created xsi:type="dcterms:W3CDTF">2018-04-15T18:14:04Z</dcterms:created>
  <dcterms:modified xsi:type="dcterms:W3CDTF">2018-07-25T11:26:58Z</dcterms:modified>
</cp:coreProperties>
</file>