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20" windowWidth="11310" windowHeight="6150"/>
  </bookViews>
  <sheets>
    <sheet name="TITLE" sheetId="3" r:id="rId1"/>
    <sheet name="wkly entrees" sheetId="1" r:id="rId2"/>
    <sheet name="mthly avgs" sheetId="2" r:id="rId3"/>
  </sheets>
  <calcPr calcId="145621"/>
</workbook>
</file>

<file path=xl/calcChain.xml><?xml version="1.0" encoding="utf-8"?>
<calcChain xmlns="http://schemas.openxmlformats.org/spreadsheetml/2006/main">
  <c r="D38" i="2" l="1"/>
  <c r="E38" i="2"/>
  <c r="F38" i="2"/>
  <c r="G38" i="2"/>
  <c r="H38" i="2"/>
  <c r="I38" i="2"/>
  <c r="J38" i="2"/>
  <c r="C38" i="2"/>
  <c r="D37" i="2"/>
  <c r="E37" i="2"/>
  <c r="F37" i="2"/>
  <c r="G37" i="2"/>
  <c r="H37" i="2"/>
  <c r="I37" i="2"/>
  <c r="J37" i="2"/>
  <c r="C37" i="2"/>
  <c r="D36" i="2"/>
  <c r="E36" i="2"/>
  <c r="F36" i="2"/>
  <c r="G36" i="2"/>
  <c r="H36" i="2"/>
  <c r="I36" i="2"/>
  <c r="J36" i="2"/>
  <c r="C36" i="2"/>
  <c r="D35" i="2"/>
  <c r="E35" i="2"/>
  <c r="F35" i="2"/>
  <c r="G35" i="2"/>
  <c r="H35" i="2"/>
  <c r="I35" i="2"/>
  <c r="J35" i="2"/>
  <c r="C35" i="2"/>
  <c r="D34" i="2"/>
  <c r="E34" i="2"/>
  <c r="F34" i="2"/>
  <c r="G34" i="2"/>
  <c r="H34" i="2"/>
  <c r="I34" i="2"/>
  <c r="J34" i="2"/>
  <c r="C34" i="2"/>
  <c r="D33" i="2"/>
  <c r="E33" i="2"/>
  <c r="F33" i="2"/>
  <c r="G33" i="2"/>
  <c r="H33" i="2"/>
  <c r="I33" i="2"/>
  <c r="J33" i="2"/>
  <c r="C33" i="2"/>
  <c r="D32" i="2"/>
  <c r="E32" i="2"/>
  <c r="F32" i="2"/>
  <c r="G32" i="2"/>
  <c r="H32" i="2"/>
  <c r="I32" i="2"/>
  <c r="J32" i="2"/>
  <c r="C32" i="2"/>
  <c r="D31" i="2"/>
  <c r="E31" i="2"/>
  <c r="F31" i="2"/>
  <c r="G31" i="2"/>
  <c r="H31" i="2"/>
  <c r="I31" i="2"/>
  <c r="J31" i="2"/>
  <c r="C31" i="2"/>
  <c r="D30" i="2"/>
  <c r="E30" i="2"/>
  <c r="F30" i="2"/>
  <c r="G30" i="2"/>
  <c r="H30" i="2"/>
  <c r="I30" i="2"/>
  <c r="J30" i="2"/>
  <c r="C30" i="2"/>
  <c r="D29" i="2"/>
  <c r="E29" i="2"/>
  <c r="F29" i="2"/>
  <c r="G29" i="2"/>
  <c r="H29" i="2"/>
  <c r="I29" i="2"/>
  <c r="J29" i="2"/>
  <c r="C29" i="2"/>
  <c r="D28" i="2"/>
  <c r="E28" i="2"/>
  <c r="F28" i="2"/>
  <c r="G28" i="2"/>
  <c r="H28" i="2"/>
  <c r="I28" i="2"/>
  <c r="D27" i="2"/>
  <c r="E27" i="2"/>
  <c r="F27" i="2"/>
  <c r="G27" i="2"/>
  <c r="H27" i="2"/>
  <c r="I27" i="2"/>
  <c r="J27" i="2"/>
  <c r="C28" i="2"/>
  <c r="D19" i="2"/>
  <c r="E19" i="2"/>
  <c r="F19" i="2"/>
  <c r="G19" i="2"/>
  <c r="H19" i="2"/>
  <c r="I19" i="2"/>
  <c r="J19" i="2"/>
  <c r="C19" i="2"/>
  <c r="D18" i="2"/>
  <c r="E18" i="2"/>
  <c r="F18" i="2"/>
  <c r="G18" i="2"/>
  <c r="H18" i="2"/>
  <c r="I18" i="2"/>
  <c r="J18" i="2"/>
  <c r="C18" i="2"/>
  <c r="D17" i="2"/>
  <c r="E17" i="2"/>
  <c r="F17" i="2"/>
  <c r="G17" i="2"/>
  <c r="H17" i="2"/>
  <c r="I17" i="2"/>
  <c r="J17" i="2"/>
  <c r="C17" i="2"/>
  <c r="D16" i="2"/>
  <c r="E16" i="2"/>
  <c r="F16" i="2"/>
  <c r="G16" i="2"/>
  <c r="H16" i="2"/>
  <c r="I16" i="2"/>
  <c r="J16" i="2"/>
  <c r="C16" i="2"/>
  <c r="D15" i="2"/>
  <c r="E15" i="2"/>
  <c r="F15" i="2"/>
  <c r="G15" i="2"/>
  <c r="H15" i="2"/>
  <c r="I15" i="2"/>
  <c r="J15" i="2"/>
  <c r="C15" i="2"/>
  <c r="D14" i="2"/>
  <c r="E14" i="2"/>
  <c r="F14" i="2"/>
  <c r="G14" i="2"/>
  <c r="H14" i="2"/>
  <c r="I14" i="2"/>
  <c r="J14" i="2"/>
  <c r="C14" i="2"/>
  <c r="D13" i="2"/>
  <c r="E13" i="2"/>
  <c r="F13" i="2"/>
  <c r="G13" i="2"/>
  <c r="H13" i="2"/>
  <c r="I13" i="2"/>
  <c r="J13" i="2"/>
  <c r="C13" i="2"/>
  <c r="D12" i="2"/>
  <c r="E12" i="2"/>
  <c r="F12" i="2"/>
  <c r="G12" i="2"/>
  <c r="H12" i="2"/>
  <c r="I12" i="2"/>
  <c r="J12" i="2"/>
  <c r="D11" i="2"/>
  <c r="E11" i="2"/>
  <c r="F11" i="2"/>
  <c r="G11" i="2"/>
  <c r="H11" i="2"/>
  <c r="I11" i="2"/>
  <c r="D10" i="2"/>
  <c r="E10" i="2"/>
  <c r="F10" i="2"/>
  <c r="G10" i="2"/>
  <c r="H10" i="2"/>
  <c r="I10" i="2"/>
  <c r="J10" i="2"/>
  <c r="D9" i="2"/>
  <c r="E9" i="2"/>
  <c r="F9" i="2"/>
  <c r="G9" i="2"/>
  <c r="H9" i="2"/>
  <c r="I9" i="2"/>
  <c r="J9" i="2"/>
  <c r="C12" i="2"/>
  <c r="C11" i="2"/>
  <c r="C10" i="2"/>
  <c r="C9" i="2"/>
  <c r="J11" i="2" l="1"/>
  <c r="J28" i="2"/>
  <c r="C27" i="2" l="1"/>
  <c r="D8" i="2"/>
  <c r="E8" i="2"/>
  <c r="F8" i="2"/>
  <c r="G8" i="2"/>
  <c r="H8" i="2"/>
  <c r="I8" i="2"/>
  <c r="J8" i="2"/>
  <c r="C8" i="2"/>
</calcChain>
</file>

<file path=xl/sharedStrings.xml><?xml version="1.0" encoding="utf-8"?>
<sst xmlns="http://schemas.openxmlformats.org/spreadsheetml/2006/main" count="89" uniqueCount="34">
  <si>
    <t>Stocker and Feeder Goats Selection 1:</t>
  </si>
  <si>
    <t>Kids 15-40 lbs</t>
  </si>
  <si>
    <t>Kids 40-60 lbs</t>
  </si>
  <si>
    <t>Kids 60-80 lbs</t>
  </si>
  <si>
    <t>Slaughter Goats Selection - kids - Selection 1:</t>
  </si>
  <si>
    <t>HIGH</t>
  </si>
  <si>
    <t>LOW</t>
  </si>
  <si>
    <t>Fredericksburg Sheep and Goat Auction - Kids</t>
  </si>
  <si>
    <t>Fredericksburg Sheep and Goat - Slaughter Billies and Nannies</t>
  </si>
  <si>
    <t>Nannies 70-150 lbs</t>
  </si>
  <si>
    <t>Angora Nannies</t>
  </si>
  <si>
    <t>Angora Billies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</si>
  <si>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</si>
  <si>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</si>
  <si>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</si>
  <si>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</si>
  <si>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</si>
  <si>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</si>
  <si>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</si>
  <si>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</si>
  <si>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</si>
  <si>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</si>
  <si>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</si>
  <si>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</si>
  <si>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Fredericksburg Sheep and Goat Auction - Kids; Monthly Averages</t>
  </si>
  <si>
    <t>Billies 80-200 lbs</t>
  </si>
  <si>
    <t>Kids 15-50 lbs</t>
  </si>
  <si>
    <t>PRICE DATA</t>
  </si>
  <si>
    <t>FREDERICKSBURG AUCTION</t>
  </si>
  <si>
    <t>SHEEP &amp; GOATS</t>
  </si>
  <si>
    <t xml:space="preserve">Nannies 65-150 lbs   </t>
  </si>
  <si>
    <t>5-Oct</t>
  </si>
  <si>
    <t>19</t>
  </si>
  <si>
    <t>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</si>
</sst>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;@"/>
  </numFmts>
  <fonts count="9" x14ac:knownFonts="1">
    <font>
      <sz val="10"/>
      <name val="Arial"/>
    </font>
    <font>
      <sz val="2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36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4" fillId="0" borderId="2" xfId="0" applyNumberFormat="1" applyFont="1" applyBorder="1"/>
    <xf numFmtId="0" fontId="4" fillId="0" borderId="3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4" fillId="0" borderId="7" xfId="0" applyNumberFormat="1" applyFont="1" applyBorder="1"/>
    <xf numFmtId="0" fontId="3" fillId="0" borderId="7" xfId="0" applyNumberFormat="1" applyFont="1" applyBorder="1" applyAlignment="1">
      <alignment horizontal="center"/>
    </xf>
    <xf numFmtId="16" fontId="4" fillId="0" borderId="8" xfId="0" applyNumberFormat="1" applyFont="1" applyBorder="1"/>
    <xf numFmtId="0" fontId="5" fillId="0" borderId="0" xfId="0" applyFont="1" applyFill="1" applyAlignment="1">
      <alignment horizontal="center" vertical="top" wrapText="1"/>
    </xf>
    <xf numFmtId="0" fontId="4" fillId="0" borderId="9" xfId="0" applyNumberFormat="1" applyFont="1" applyBorder="1" applyAlignment="1">
      <alignment horizontal="center"/>
    </xf>
    <xf numFmtId="2" fontId="0" fillId="0" borderId="10" xfId="0" applyNumberFormat="1" applyBorder="1" applyProtection="1">
      <protection locked="0"/>
    </xf>
    <xf numFmtId="2" fontId="4" fillId="0" borderId="11" xfId="0" applyNumberFormat="1" applyFont="1" applyBorder="1"/>
    <xf numFmtId="2" fontId="4" fillId="0" borderId="12" xfId="0" applyNumberFormat="1" applyFont="1" applyBorder="1"/>
    <xf numFmtId="2" fontId="4" fillId="0" borderId="13" xfId="0" applyNumberFormat="1" applyFont="1" applyBorder="1"/>
    <xf numFmtId="2" fontId="4" fillId="0" borderId="14" xfId="0" applyNumberFormat="1" applyFont="1" applyBorder="1"/>
    <xf numFmtId="2" fontId="0" fillId="0" borderId="13" xfId="0" applyNumberFormat="1" applyBorder="1"/>
    <xf numFmtId="2" fontId="0" fillId="0" borderId="12" xfId="0" applyNumberFormat="1" applyBorder="1"/>
    <xf numFmtId="2" fontId="4" fillId="0" borderId="15" xfId="0" applyNumberFormat="1" applyFont="1" applyBorder="1"/>
    <xf numFmtId="2" fontId="0" fillId="0" borderId="16" xfId="0" applyNumberFormat="1" applyBorder="1"/>
    <xf numFmtId="2" fontId="0" fillId="0" borderId="17" xfId="0" applyNumberFormat="1" applyBorder="1"/>
    <xf numFmtId="2" fontId="4" fillId="0" borderId="18" xfId="0" applyNumberFormat="1" applyFont="1" applyBorder="1"/>
    <xf numFmtId="2" fontId="4" fillId="0" borderId="19" xfId="0" applyNumberFormat="1" applyFont="1" applyBorder="1"/>
    <xf numFmtId="2" fontId="4" fillId="0" borderId="20" xfId="0" applyNumberFormat="1" applyFont="1" applyBorder="1"/>
    <xf numFmtId="2" fontId="0" fillId="0" borderId="11" xfId="0" applyNumberFormat="1" applyBorder="1"/>
    <xf numFmtId="0" fontId="4" fillId="0" borderId="21" xfId="0" applyNumberFormat="1" applyFont="1" applyBorder="1"/>
    <xf numFmtId="0" fontId="4" fillId="0" borderId="0" xfId="0" applyNumberFormat="1" applyFont="1" applyBorder="1"/>
    <xf numFmtId="0" fontId="4" fillId="0" borderId="22" xfId="0" applyNumberFormat="1" applyFont="1" applyBorder="1"/>
    <xf numFmtId="2" fontId="4" fillId="0" borderId="23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2" fontId="4" fillId="0" borderId="25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2" fontId="0" fillId="0" borderId="0" xfId="0" applyNumberFormat="1"/>
    <xf numFmtId="2" fontId="4" fillId="0" borderId="3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2" fontId="0" fillId="0" borderId="14" xfId="0" applyNumberFormat="1" applyBorder="1"/>
    <xf numFmtId="2" fontId="4" fillId="0" borderId="27" xfId="0" applyNumberFormat="1" applyFont="1" applyBorder="1"/>
    <xf numFmtId="2" fontId="4" fillId="0" borderId="28" xfId="0" applyNumberFormat="1" applyFont="1" applyBorder="1"/>
    <xf numFmtId="2" fontId="4" fillId="0" borderId="29" xfId="0" applyNumberFormat="1" applyFont="1" applyBorder="1"/>
    <xf numFmtId="2" fontId="0" fillId="0" borderId="15" xfId="0" applyNumberFormat="1" applyBorder="1"/>
    <xf numFmtId="2" fontId="0" fillId="0" borderId="0" xfId="0" applyNumberFormat="1" applyBorder="1"/>
    <xf numFmtId="2" fontId="4" fillId="0" borderId="30" xfId="0" applyNumberFormat="1" applyFont="1" applyFill="1" applyBorder="1"/>
    <xf numFmtId="0" fontId="3" fillId="0" borderId="31" xfId="0" applyFont="1" applyBorder="1" applyAlignment="1" applyProtection="1">
      <alignment horizontal="center"/>
      <protection locked="0"/>
    </xf>
    <xf numFmtId="1" fontId="0" fillId="0" borderId="8" xfId="0" quotePrefix="1" applyNumberFormat="1" applyBorder="1" applyProtection="1">
      <protection locked="0"/>
    </xf>
    <xf numFmtId="0" fontId="0" fillId="0" borderId="27" xfId="0" applyBorder="1" applyProtection="1">
      <protection locked="0"/>
    </xf>
    <xf numFmtId="1" fontId="0" fillId="0" borderId="27" xfId="0" applyNumberFormat="1" applyBorder="1" applyProtection="1">
      <protection locked="0"/>
    </xf>
    <xf numFmtId="16" fontId="0" fillId="0" borderId="27" xfId="0" applyNumberFormat="1" applyBorder="1" applyProtection="1">
      <protection locked="0"/>
    </xf>
    <xf numFmtId="0" fontId="0" fillId="0" borderId="27" xfId="0" applyNumberFormat="1" applyBorder="1" applyProtection="1">
      <protection locked="0"/>
    </xf>
    <xf numFmtId="2" fontId="4" fillId="0" borderId="32" xfId="0" applyNumberFormat="1" applyFont="1" applyBorder="1"/>
    <xf numFmtId="2" fontId="4" fillId="0" borderId="33" xfId="0" applyNumberFormat="1" applyFont="1" applyBorder="1"/>
    <xf numFmtId="2" fontId="0" fillId="0" borderId="0" xfId="0" applyNumberFormat="1" applyFill="1" applyBorder="1"/>
    <xf numFmtId="0" fontId="0" fillId="0" borderId="12" xfId="0" applyBorder="1" applyProtection="1">
      <protection locked="0"/>
    </xf>
    <xf numFmtId="2" fontId="0" fillId="0" borderId="34" xfId="0" applyNumberFormat="1" applyBorder="1"/>
    <xf numFmtId="2" fontId="0" fillId="0" borderId="35" xfId="0" applyNumberFormat="1" applyBorder="1"/>
    <xf numFmtId="2" fontId="0" fillId="0" borderId="36" xfId="0" applyNumberFormat="1" applyBorder="1"/>
    <xf numFmtId="49" fontId="0" fillId="0" borderId="36" xfId="0" applyNumberFormat="1" applyBorder="1" applyAlignment="1">
      <alignment horizontal="right"/>
    </xf>
    <xf numFmtId="2" fontId="0" fillId="0" borderId="37" xfId="0" applyNumberFormat="1" applyBorder="1"/>
    <xf numFmtId="2" fontId="4" fillId="0" borderId="38" xfId="0" applyNumberFormat="1" applyFont="1" applyBorder="1"/>
    <xf numFmtId="2" fontId="4" fillId="0" borderId="39" xfId="0" applyNumberFormat="1" applyFont="1" applyBorder="1"/>
    <xf numFmtId="2" fontId="4" fillId="0" borderId="40" xfId="0" applyNumberFormat="1" applyFont="1" applyBorder="1"/>
    <xf numFmtId="2" fontId="4" fillId="0" borderId="41" xfId="0" applyNumberFormat="1" applyFont="1" applyBorder="1"/>
    <xf numFmtId="2" fontId="4" fillId="0" borderId="10" xfId="0" applyNumberFormat="1" applyFont="1" applyBorder="1"/>
    <xf numFmtId="16" fontId="0" fillId="0" borderId="27" xfId="0" applyNumberFormat="1" applyBorder="1" applyAlignment="1" applyProtection="1">
      <alignment horizontal="right"/>
      <protection locked="0"/>
    </xf>
    <xf numFmtId="2" fontId="0" fillId="0" borderId="32" xfId="0" applyNumberFormat="1" applyBorder="1"/>
    <xf numFmtId="16" fontId="0" fillId="0" borderId="8" xfId="0" applyNumberFormat="1" applyBorder="1" applyProtection="1">
      <protection locked="0"/>
    </xf>
    <xf numFmtId="0" fontId="0" fillId="0" borderId="2" xfId="0" applyFill="1" applyBorder="1" applyProtection="1">
      <protection locked="0"/>
    </xf>
    <xf numFmtId="16" fontId="4" fillId="0" borderId="0" xfId="0" applyNumberFormat="1" applyFont="1" applyBorder="1"/>
    <xf numFmtId="2" fontId="0" fillId="0" borderId="0" xfId="0" applyNumberFormat="1" applyBorder="1" applyProtection="1">
      <protection locked="0"/>
    </xf>
    <xf numFmtId="164" fontId="0" fillId="0" borderId="27" xfId="0" applyNumberFormat="1" applyBorder="1" applyAlignment="1" applyProtection="1">
      <alignment horizontal="right"/>
      <protection locked="0"/>
    </xf>
    <xf numFmtId="49" fontId="4" fillId="0" borderId="27" xfId="0" applyNumberFormat="1" applyFont="1" applyBorder="1" applyAlignment="1" applyProtection="1">
      <alignment horizontal="right"/>
      <protection locked="0"/>
    </xf>
    <xf numFmtId="2" fontId="0" fillId="0" borderId="38" xfId="0" applyNumberFormat="1" applyBorder="1"/>
    <xf numFmtId="2" fontId="0" fillId="0" borderId="41" xfId="0" applyNumberFormat="1" applyBorder="1"/>
    <xf numFmtId="2" fontId="0" fillId="0" borderId="40" xfId="0" applyNumberFormat="1" applyBorder="1"/>
    <xf numFmtId="2" fontId="0" fillId="0" borderId="39" xfId="0" applyNumberFormat="1" applyBorder="1"/>
    <xf numFmtId="2" fontId="0" fillId="0" borderId="10" xfId="0" applyNumberFormat="1" applyBorder="1"/>
    <xf numFmtId="2" fontId="0" fillId="0" borderId="62" xfId="0" applyNumberFormat="1" applyBorder="1"/>
    <xf numFmtId="0" fontId="0" fillId="0" borderId="31" xfId="0" applyBorder="1" applyProtection="1">
      <protection locked="0"/>
    </xf>
    <xf numFmtId="0" fontId="7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6" fillId="2" borderId="42" xfId="0" applyFont="1" applyFill="1" applyBorder="1" applyAlignment="1">
      <alignment horizontal="center" vertical="top" wrapText="1"/>
    </xf>
    <xf numFmtId="0" fontId="5" fillId="2" borderId="43" xfId="0" applyFont="1" applyFill="1" applyBorder="1" applyAlignment="1">
      <alignment horizontal="center" vertical="top" wrapText="1"/>
    </xf>
    <xf numFmtId="0" fontId="5" fillId="2" borderId="44" xfId="0" applyFont="1" applyFill="1" applyBorder="1" applyAlignment="1">
      <alignment horizontal="center" vertical="top" wrapText="1"/>
    </xf>
    <xf numFmtId="0" fontId="5" fillId="2" borderId="45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46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6" fillId="2" borderId="42" xfId="0" applyNumberFormat="1" applyFont="1" applyFill="1" applyBorder="1" applyAlignment="1">
      <alignment horizontal="center" vertical="top"/>
    </xf>
    <xf numFmtId="0" fontId="2" fillId="2" borderId="43" xfId="0" applyNumberFormat="1" applyFont="1" applyFill="1" applyBorder="1" applyAlignment="1">
      <alignment horizontal="center" vertical="top"/>
    </xf>
    <xf numFmtId="0" fontId="2" fillId="2" borderId="44" xfId="0" applyNumberFormat="1" applyFont="1" applyFill="1" applyBorder="1" applyAlignment="1">
      <alignment horizontal="center" vertical="top"/>
    </xf>
    <xf numFmtId="0" fontId="2" fillId="2" borderId="45" xfId="0" applyNumberFormat="1" applyFont="1" applyFill="1" applyBorder="1" applyAlignment="1">
      <alignment horizontal="center" vertical="top"/>
    </xf>
    <xf numFmtId="0" fontId="2" fillId="2" borderId="0" xfId="0" applyNumberFormat="1" applyFont="1" applyFill="1" applyBorder="1" applyAlignment="1">
      <alignment horizontal="center" vertical="top"/>
    </xf>
    <xf numFmtId="0" fontId="2" fillId="2" borderId="2" xfId="0" applyNumberFormat="1" applyFont="1" applyFill="1" applyBorder="1" applyAlignment="1">
      <alignment horizontal="center" vertical="top"/>
    </xf>
    <xf numFmtId="0" fontId="2" fillId="2" borderId="46" xfId="0" applyNumberFormat="1" applyFont="1" applyFill="1" applyBorder="1" applyAlignment="1">
      <alignment horizontal="center" vertical="top"/>
    </xf>
    <xf numFmtId="0" fontId="2" fillId="2" borderId="22" xfId="0" applyNumberFormat="1" applyFont="1" applyFill="1" applyBorder="1" applyAlignment="1">
      <alignment horizontal="center" vertical="top"/>
    </xf>
    <xf numFmtId="0" fontId="2" fillId="2" borderId="7" xfId="0" applyNumberFormat="1" applyFont="1" applyFill="1" applyBorder="1" applyAlignment="1">
      <alignment horizontal="center" vertical="top"/>
    </xf>
    <xf numFmtId="2" fontId="8" fillId="0" borderId="23" xfId="0" applyNumberFormat="1" applyFont="1" applyBorder="1" applyAlignment="1">
      <alignment horizontal="center"/>
    </xf>
    <xf numFmtId="2" fontId="8" fillId="0" borderId="24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2" fontId="4" fillId="0" borderId="47" xfId="0" applyNumberFormat="1" applyFont="1" applyBorder="1" applyAlignment="1">
      <alignment horizontal="center"/>
    </xf>
    <xf numFmtId="2" fontId="4" fillId="0" borderId="48" xfId="0" applyNumberFormat="1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center" vertical="top" wrapText="1"/>
    </xf>
    <xf numFmtId="2" fontId="4" fillId="0" borderId="46" xfId="0" applyNumberFormat="1" applyFont="1" applyBorder="1" applyAlignment="1">
      <alignment horizontal="center" vertical="top" wrapText="1"/>
    </xf>
    <xf numFmtId="2" fontId="4" fillId="0" borderId="22" xfId="0" applyNumberFormat="1" applyFont="1" applyBorder="1" applyAlignment="1">
      <alignment horizontal="center" vertical="top" wrapText="1"/>
    </xf>
    <xf numFmtId="2" fontId="4" fillId="0" borderId="7" xfId="0" applyNumberFormat="1" applyFont="1" applyBorder="1" applyAlignment="1">
      <alignment horizontal="center" vertical="top" wrapText="1"/>
    </xf>
    <xf numFmtId="2" fontId="4" fillId="0" borderId="49" xfId="0" applyNumberFormat="1" applyFont="1" applyBorder="1" applyAlignment="1">
      <alignment horizontal="center"/>
    </xf>
    <xf numFmtId="2" fontId="4" fillId="0" borderId="50" xfId="0" applyNumberFormat="1" applyFont="1" applyBorder="1" applyAlignment="1">
      <alignment horizontal="center"/>
    </xf>
    <xf numFmtId="2" fontId="4" fillId="0" borderId="51" xfId="0" applyNumberFormat="1" applyFont="1" applyBorder="1" applyAlignment="1">
      <alignment horizontal="center"/>
    </xf>
    <xf numFmtId="2" fontId="4" fillId="0" borderId="52" xfId="0" applyNumberFormat="1" applyFont="1" applyBorder="1" applyAlignment="1">
      <alignment horizontal="center"/>
    </xf>
    <xf numFmtId="2" fontId="4" fillId="0" borderId="25" xfId="0" applyNumberFormat="1" applyFont="1" applyBorder="1" applyAlignment="1">
      <alignment horizontal="center"/>
    </xf>
    <xf numFmtId="2" fontId="4" fillId="0" borderId="42" xfId="0" applyNumberFormat="1" applyFont="1" applyBorder="1" applyAlignment="1">
      <alignment horizontal="center" vertical="top" wrapText="1"/>
    </xf>
    <xf numFmtId="2" fontId="4" fillId="0" borderId="43" xfId="0" applyNumberFormat="1" applyFont="1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6" fillId="2" borderId="21" xfId="0" applyNumberFormat="1" applyFont="1" applyFill="1" applyBorder="1" applyAlignment="1">
      <alignment horizontal="center" vertical="top" wrapText="1"/>
    </xf>
    <xf numFmtId="0" fontId="6" fillId="2" borderId="53" xfId="0" applyNumberFormat="1" applyFont="1" applyFill="1" applyBorder="1" applyAlignment="1">
      <alignment horizontal="center" vertical="top" wrapText="1"/>
    </xf>
    <xf numFmtId="0" fontId="6" fillId="2" borderId="54" xfId="0" applyNumberFormat="1" applyFont="1" applyFill="1" applyBorder="1" applyAlignment="1">
      <alignment horizontal="center" vertical="top" wrapText="1"/>
    </xf>
    <xf numFmtId="0" fontId="6" fillId="2" borderId="30" xfId="0" applyNumberFormat="1" applyFont="1" applyFill="1" applyBorder="1" applyAlignment="1">
      <alignment horizontal="center" vertical="top" wrapText="1"/>
    </xf>
    <xf numFmtId="0" fontId="6" fillId="2" borderId="0" xfId="0" applyNumberFormat="1" applyFont="1" applyFill="1" applyBorder="1" applyAlignment="1">
      <alignment horizontal="center" vertical="top" wrapText="1"/>
    </xf>
    <xf numFmtId="0" fontId="6" fillId="2" borderId="1" xfId="0" applyNumberFormat="1" applyFont="1" applyFill="1" applyBorder="1" applyAlignment="1">
      <alignment horizontal="center" vertical="top" wrapText="1"/>
    </xf>
    <xf numFmtId="0" fontId="6" fillId="2" borderId="40" xfId="0" applyNumberFormat="1" applyFont="1" applyFill="1" applyBorder="1" applyAlignment="1">
      <alignment horizontal="center" vertical="top" wrapText="1"/>
    </xf>
    <xf numFmtId="0" fontId="6" fillId="2" borderId="55" xfId="0" applyNumberFormat="1" applyFont="1" applyFill="1" applyBorder="1" applyAlignment="1">
      <alignment horizontal="center" vertical="top" wrapText="1"/>
    </xf>
    <xf numFmtId="0" fontId="6" fillId="2" borderId="10" xfId="0" applyNumberFormat="1" applyFont="1" applyFill="1" applyBorder="1" applyAlignment="1">
      <alignment horizontal="center" vertical="top" wrapText="1"/>
    </xf>
    <xf numFmtId="0" fontId="4" fillId="0" borderId="56" xfId="0" applyNumberFormat="1" applyFont="1" applyBorder="1" applyAlignment="1">
      <alignment horizontal="center" vertical="top" wrapText="1"/>
    </xf>
    <xf numFmtId="0" fontId="4" fillId="0" borderId="28" xfId="0" applyNumberFormat="1" applyFont="1" applyBorder="1" applyAlignment="1">
      <alignment horizontal="center" vertical="top" wrapText="1"/>
    </xf>
    <xf numFmtId="0" fontId="4" fillId="0" borderId="46" xfId="0" applyNumberFormat="1" applyFont="1" applyBorder="1" applyAlignment="1">
      <alignment horizontal="center" vertical="top" wrapText="1"/>
    </xf>
    <xf numFmtId="0" fontId="4" fillId="0" borderId="7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22" xfId="0" applyNumberFormat="1" applyFont="1" applyBorder="1" applyAlignment="1">
      <alignment horizontal="center" vertical="top" wrapText="1"/>
    </xf>
    <xf numFmtId="0" fontId="4" fillId="0" borderId="57" xfId="0" applyNumberFormat="1" applyFont="1" applyBorder="1" applyAlignment="1">
      <alignment horizontal="center" vertical="top" wrapText="1"/>
    </xf>
    <xf numFmtId="0" fontId="4" fillId="0" borderId="47" xfId="0" applyNumberFormat="1" applyFont="1" applyBorder="1" applyAlignment="1">
      <alignment horizontal="center"/>
    </xf>
    <xf numFmtId="0" fontId="4" fillId="0" borderId="58" xfId="0" applyNumberFormat="1" applyFont="1" applyBorder="1" applyAlignment="1">
      <alignment horizontal="center"/>
    </xf>
    <xf numFmtId="0" fontId="4" fillId="0" borderId="50" xfId="0" applyNumberFormat="1" applyFont="1" applyBorder="1" applyAlignment="1">
      <alignment horizontal="center"/>
    </xf>
    <xf numFmtId="0" fontId="4" fillId="0" borderId="51" xfId="0" applyNumberFormat="1" applyFont="1" applyBorder="1" applyAlignment="1">
      <alignment horizontal="center"/>
    </xf>
    <xf numFmtId="0" fontId="4" fillId="0" borderId="59" xfId="0" applyNumberFormat="1" applyFont="1" applyBorder="1" applyAlignment="1">
      <alignment horizontal="center"/>
    </xf>
    <xf numFmtId="0" fontId="5" fillId="2" borderId="21" xfId="0" applyFont="1" applyFill="1" applyBorder="1" applyAlignment="1">
      <alignment horizontal="center" vertical="top" wrapText="1"/>
    </xf>
    <xf numFmtId="0" fontId="5" fillId="2" borderId="53" xfId="0" applyFont="1" applyFill="1" applyBorder="1" applyAlignment="1">
      <alignment horizontal="center" vertical="top" wrapText="1"/>
    </xf>
    <xf numFmtId="0" fontId="5" fillId="2" borderId="54" xfId="0" applyFont="1" applyFill="1" applyBorder="1" applyAlignment="1">
      <alignment horizontal="center" vertical="top" wrapText="1"/>
    </xf>
    <xf numFmtId="0" fontId="5" fillId="2" borderId="30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40" xfId="0" applyFont="1" applyFill="1" applyBorder="1" applyAlignment="1">
      <alignment horizontal="center" vertical="top" wrapText="1"/>
    </xf>
    <xf numFmtId="0" fontId="5" fillId="2" borderId="55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4" fillId="0" borderId="48" xfId="0" applyNumberFormat="1" applyFont="1" applyBorder="1" applyAlignment="1">
      <alignment horizontal="center"/>
    </xf>
    <xf numFmtId="0" fontId="4" fillId="0" borderId="60" xfId="0" applyNumberFormat="1" applyFont="1" applyBorder="1" applyAlignment="1">
      <alignment horizontal="center"/>
    </xf>
    <xf numFmtId="0" fontId="4" fillId="0" borderId="6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102" name="Rectangle 3"/>
        <xdr:cNvSpPr>
          <a:spLocks noChangeArrowheads="1"/>
        </xdr:cNvSpPr>
      </xdr:nvSpPr>
      <xdr:spPr bwMode="auto">
        <a:xfrm>
          <a:off x="180975" y="161925"/>
          <a:ext cx="7315200" cy="2286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103" name="Rectangle 4"/>
        <xdr:cNvSpPr>
          <a:spLocks noChangeArrowheads="1"/>
        </xdr:cNvSpPr>
      </xdr:nvSpPr>
      <xdr:spPr bwMode="auto">
        <a:xfrm>
          <a:off x="180975" y="161925"/>
          <a:ext cx="7315200" cy="2286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219075</xdr:colOff>
      <xdr:row>2</xdr:row>
      <xdr:rowOff>485775</xdr:rowOff>
    </xdr:from>
    <xdr:to>
      <xdr:col>3</xdr:col>
      <xdr:colOff>428625</xdr:colOff>
      <xdr:row>4</xdr:row>
      <xdr:rowOff>409575</xdr:rowOff>
    </xdr:to>
    <xdr:pic>
      <xdr:nvPicPr>
        <xdr:cNvPr id="310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219200"/>
          <a:ext cx="1428750" cy="1066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314325</xdr:colOff>
      <xdr:row>2</xdr:row>
      <xdr:rowOff>257175</xdr:rowOff>
    </xdr:from>
    <xdr:to>
      <xdr:col>12</xdr:col>
      <xdr:colOff>47625</xdr:colOff>
      <xdr:row>4</xdr:row>
      <xdr:rowOff>371475</xdr:rowOff>
    </xdr:to>
    <xdr:pic>
      <xdr:nvPicPr>
        <xdr:cNvPr id="310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990600"/>
          <a:ext cx="952500" cy="1257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14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1050" name="Rectangle 1"/>
        <xdr:cNvSpPr>
          <a:spLocks noChangeArrowheads="1"/>
        </xdr:cNvSpPr>
      </xdr:nvSpPr>
      <xdr:spPr bwMode="auto">
        <a:xfrm>
          <a:off x="1704975" y="2305050"/>
          <a:ext cx="514350" cy="161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276225</xdr:colOff>
      <xdr:row>3</xdr:row>
      <xdr:rowOff>0</xdr:rowOff>
    </xdr:from>
    <xdr:to>
      <xdr:col>9</xdr:col>
      <xdr:colOff>581025</xdr:colOff>
      <xdr:row>60</xdr:row>
      <xdr:rowOff>0</xdr:rowOff>
    </xdr:to>
    <xdr:sp macro="" textlink="">
      <xdr:nvSpPr>
        <xdr:cNvPr id="1051" name="Rectangle 2"/>
        <xdr:cNvSpPr>
          <a:spLocks noChangeArrowheads="1"/>
        </xdr:cNvSpPr>
      </xdr:nvSpPr>
      <xdr:spPr bwMode="auto">
        <a:xfrm>
          <a:off x="180975" y="485775"/>
          <a:ext cx="4600575" cy="9115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14</xdr:col>
      <xdr:colOff>0</xdr:colOff>
      <xdr:row>14</xdr:row>
      <xdr:rowOff>0</xdr:rowOff>
    </xdr:from>
    <xdr:to>
      <xdr:col>15</xdr:col>
      <xdr:colOff>0</xdr:colOff>
      <xdr:row>15</xdr:row>
      <xdr:rowOff>0</xdr:rowOff>
    </xdr:to>
    <xdr:sp macro="" textlink="">
      <xdr:nvSpPr>
        <xdr:cNvPr id="1052" name="Rectangle 3"/>
        <xdr:cNvSpPr>
          <a:spLocks noChangeArrowheads="1"/>
        </xdr:cNvSpPr>
      </xdr:nvSpPr>
      <xdr:spPr bwMode="auto">
        <a:xfrm>
          <a:off x="6743700" y="2305050"/>
          <a:ext cx="514350" cy="161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10</xdr:col>
      <xdr:colOff>266700</xdr:colOff>
      <xdr:row>3</xdr:row>
      <xdr:rowOff>9525</xdr:rowOff>
    </xdr:from>
    <xdr:to>
      <xdr:col>20</xdr:col>
      <xdr:colOff>9525</xdr:colOff>
      <xdr:row>60</xdr:row>
      <xdr:rowOff>9525</xdr:rowOff>
    </xdr:to>
    <xdr:sp macro="" textlink="">
      <xdr:nvSpPr>
        <xdr:cNvPr id="1053" name="Rectangle 4"/>
        <xdr:cNvSpPr>
          <a:spLocks noChangeArrowheads="1"/>
        </xdr:cNvSpPr>
      </xdr:nvSpPr>
      <xdr:spPr bwMode="auto">
        <a:xfrm>
          <a:off x="5048250" y="495300"/>
          <a:ext cx="4819650" cy="9115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6</xdr:col>
      <xdr:colOff>0</xdr:colOff>
      <xdr:row>14</xdr:row>
      <xdr:rowOff>0</xdr:rowOff>
    </xdr:from>
    <xdr:to>
      <xdr:col>7</xdr:col>
      <xdr:colOff>0</xdr:colOff>
      <xdr:row>15</xdr:row>
      <xdr:rowOff>0</xdr:rowOff>
    </xdr:to>
    <xdr:sp macro="" textlink="">
      <xdr:nvSpPr>
        <xdr:cNvPr id="1054" name="Rectangle 5"/>
        <xdr:cNvSpPr>
          <a:spLocks noChangeArrowheads="1"/>
        </xdr:cNvSpPr>
      </xdr:nvSpPr>
      <xdr:spPr bwMode="auto">
        <a:xfrm>
          <a:off x="2724150" y="2305050"/>
          <a:ext cx="504825" cy="161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33</xdr:row>
      <xdr:rowOff>0</xdr:rowOff>
    </xdr:from>
    <xdr:to>
      <xdr:col>5</xdr:col>
      <xdr:colOff>0</xdr:colOff>
      <xdr:row>34</xdr:row>
      <xdr:rowOff>0</xdr:rowOff>
    </xdr:to>
    <xdr:sp macro="" textlink="">
      <xdr:nvSpPr>
        <xdr:cNvPr id="2065" name="Rectangle 2"/>
        <xdr:cNvSpPr>
          <a:spLocks noChangeArrowheads="1"/>
        </xdr:cNvSpPr>
      </xdr:nvSpPr>
      <xdr:spPr bwMode="auto">
        <a:xfrm>
          <a:off x="2486025" y="5410200"/>
          <a:ext cx="609600" cy="161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600075</xdr:colOff>
      <xdr:row>21</xdr:row>
      <xdr:rowOff>0</xdr:rowOff>
    </xdr:from>
    <xdr:to>
      <xdr:col>9</xdr:col>
      <xdr:colOff>600075</xdr:colOff>
      <xdr:row>38</xdr:row>
      <xdr:rowOff>0</xdr:rowOff>
    </xdr:to>
    <xdr:sp macro="" textlink="">
      <xdr:nvSpPr>
        <xdr:cNvPr id="2066" name="Rectangle 3"/>
        <xdr:cNvSpPr>
          <a:spLocks noChangeArrowheads="1"/>
        </xdr:cNvSpPr>
      </xdr:nvSpPr>
      <xdr:spPr bwMode="auto">
        <a:xfrm>
          <a:off x="600075" y="3438525"/>
          <a:ext cx="5534025" cy="27813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19051</xdr:colOff>
      <xdr:row>0</xdr:row>
      <xdr:rowOff>19050</xdr:rowOff>
    </xdr:from>
    <xdr:to>
      <xdr:col>10</xdr:col>
      <xdr:colOff>9526</xdr:colOff>
      <xdr:row>19</xdr:row>
      <xdr:rowOff>28575</xdr:rowOff>
    </xdr:to>
    <xdr:sp macro="" textlink="">
      <xdr:nvSpPr>
        <xdr:cNvPr id="2067" name="Rectangle 4"/>
        <xdr:cNvSpPr>
          <a:spLocks noChangeArrowheads="1"/>
        </xdr:cNvSpPr>
      </xdr:nvSpPr>
      <xdr:spPr bwMode="auto">
        <a:xfrm>
          <a:off x="628651" y="19050"/>
          <a:ext cx="5524500" cy="31242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"/>
  <sheetViews>
    <sheetView tabSelected="1" workbookViewId="0">
      <selection activeCell="B5" sqref="B5:M5"/>
    </sheetView>
  </sheetViews>
  <sheetFormatPr defaultRowHeight="12.75" x14ac:dyDescent="0.2"/>
  <cols>
    <col min="1" max="1" width="2.7109375" customWidth="1"/>
  </cols>
  <sheetData>
    <row r="2" spans="2:13" ht="45" x14ac:dyDescent="0.6">
      <c r="B2" s="82" t="s">
        <v>28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2:13" ht="45" x14ac:dyDescent="0.6">
      <c r="B3" s="82" t="s">
        <v>29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2:13" ht="45" x14ac:dyDescent="0.6">
      <c r="B4" s="83" t="s">
        <v>27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2:13" ht="45" x14ac:dyDescent="0.6">
      <c r="B5" s="84">
        <v>40786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</sheetData>
  <mergeCells count="4">
    <mergeCell ref="B2:M2"/>
    <mergeCell ref="B3:M3"/>
    <mergeCell ref="B4:M4"/>
    <mergeCell ref="B5:M5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workbookViewId="0">
      <pane ySplit="7" topLeftCell="A17" activePane="bottomLeft" state="frozen"/>
      <selection pane="bottomLeft" activeCell="U42" sqref="U42"/>
    </sheetView>
  </sheetViews>
  <sheetFormatPr defaultRowHeight="12.75" x14ac:dyDescent="0.2"/>
  <cols>
    <col min="1" max="1" width="2.7109375" customWidth="1"/>
    <col min="2" max="2" width="8.140625" customWidth="1"/>
    <col min="3" max="3" width="7.42578125" style="36" customWidth="1"/>
    <col min="4" max="4" width="7.28515625" style="36" customWidth="1"/>
    <col min="5" max="5" width="7.7109375" style="36" customWidth="1"/>
    <col min="6" max="7" width="7.5703125" style="36" customWidth="1"/>
    <col min="8" max="8" width="7.7109375" style="36" customWidth="1"/>
    <col min="9" max="9" width="7.85546875" style="36" customWidth="1"/>
    <col min="10" max="10" width="7.7109375" style="36" customWidth="1"/>
    <col min="11" max="11" width="4.140625" customWidth="1"/>
    <col min="12" max="12" width="8.42578125" customWidth="1"/>
    <col min="13" max="13" width="9.140625" style="36"/>
    <col min="14" max="17" width="7.7109375" style="36" customWidth="1"/>
    <col min="18" max="18" width="8.140625" style="36" customWidth="1"/>
    <col min="19" max="20" width="7.7109375" style="36" customWidth="1"/>
  </cols>
  <sheetData>
    <row r="1" spans="1:21" ht="12.75" customHeight="1" x14ac:dyDescent="0.45">
      <c r="A1" s="4"/>
      <c r="B1" s="94" t="s">
        <v>7</v>
      </c>
      <c r="C1" s="95"/>
      <c r="D1" s="95"/>
      <c r="E1" s="95"/>
      <c r="F1" s="95"/>
      <c r="G1" s="95"/>
      <c r="H1" s="95"/>
      <c r="I1" s="95"/>
      <c r="J1" s="96"/>
      <c r="K1" s="2"/>
      <c r="L1" s="85" t="s">
        <v>8</v>
      </c>
      <c r="M1" s="86"/>
      <c r="N1" s="86"/>
      <c r="O1" s="86"/>
      <c r="P1" s="86"/>
      <c r="Q1" s="86"/>
      <c r="R1" s="86"/>
      <c r="S1" s="86"/>
      <c r="T1" s="87"/>
      <c r="U1" s="13"/>
    </row>
    <row r="2" spans="1:21" ht="12.75" customHeight="1" x14ac:dyDescent="0.45">
      <c r="A2" s="4"/>
      <c r="B2" s="97"/>
      <c r="C2" s="98"/>
      <c r="D2" s="98"/>
      <c r="E2" s="98"/>
      <c r="F2" s="98"/>
      <c r="G2" s="98"/>
      <c r="H2" s="98"/>
      <c r="I2" s="98"/>
      <c r="J2" s="99"/>
      <c r="K2" s="2"/>
      <c r="L2" s="88"/>
      <c r="M2" s="89"/>
      <c r="N2" s="89"/>
      <c r="O2" s="89"/>
      <c r="P2" s="89"/>
      <c r="Q2" s="89"/>
      <c r="R2" s="89"/>
      <c r="S2" s="89"/>
      <c r="T2" s="90"/>
      <c r="U2" s="13"/>
    </row>
    <row r="3" spans="1:21" ht="12.75" customHeight="1" thickBot="1" x14ac:dyDescent="0.5">
      <c r="A3" s="4"/>
      <c r="B3" s="100"/>
      <c r="C3" s="101"/>
      <c r="D3" s="101"/>
      <c r="E3" s="101"/>
      <c r="F3" s="101"/>
      <c r="G3" s="101"/>
      <c r="H3" s="101"/>
      <c r="I3" s="101"/>
      <c r="J3" s="102"/>
      <c r="K3" s="2"/>
      <c r="L3" s="91"/>
      <c r="M3" s="92"/>
      <c r="N3" s="92"/>
      <c r="O3" s="92"/>
      <c r="P3" s="92"/>
      <c r="Q3" s="92"/>
      <c r="R3" s="92"/>
      <c r="S3" s="92"/>
      <c r="T3" s="93"/>
      <c r="U3" s="13"/>
    </row>
    <row r="4" spans="1:21" ht="12.75" customHeight="1" x14ac:dyDescent="0.2">
      <c r="A4" s="3"/>
      <c r="B4" s="30"/>
      <c r="C4" s="108" t="s">
        <v>0</v>
      </c>
      <c r="D4" s="109"/>
      <c r="E4" s="108" t="s">
        <v>4</v>
      </c>
      <c r="F4" s="109"/>
      <c r="G4" s="109"/>
      <c r="H4" s="109"/>
      <c r="I4" s="109"/>
      <c r="J4" s="110"/>
      <c r="K4" s="1"/>
      <c r="L4" s="119"/>
      <c r="M4" s="120"/>
      <c r="N4" s="121"/>
      <c r="O4" s="121"/>
      <c r="P4" s="121"/>
      <c r="Q4" s="121"/>
      <c r="R4" s="121"/>
      <c r="S4" s="121"/>
      <c r="T4" s="121"/>
    </row>
    <row r="5" spans="1:21" ht="13.5" thickBot="1" x14ac:dyDescent="0.25">
      <c r="A5" s="3"/>
      <c r="B5" s="30"/>
      <c r="C5" s="111"/>
      <c r="D5" s="112"/>
      <c r="E5" s="111"/>
      <c r="F5" s="112"/>
      <c r="G5" s="112"/>
      <c r="H5" s="112"/>
      <c r="I5" s="112"/>
      <c r="J5" s="113"/>
      <c r="K5" s="1"/>
      <c r="L5" s="111"/>
      <c r="M5" s="112"/>
      <c r="N5" s="122"/>
      <c r="O5" s="122"/>
      <c r="P5" s="122"/>
      <c r="Q5" s="122"/>
      <c r="R5" s="122"/>
      <c r="S5" s="122"/>
      <c r="T5" s="122"/>
    </row>
    <row r="6" spans="1:21" ht="13.5" thickBot="1" x14ac:dyDescent="0.25">
      <c r="A6" s="3"/>
      <c r="B6" s="31"/>
      <c r="C6" s="106" t="s">
        <v>26</v>
      </c>
      <c r="D6" s="107"/>
      <c r="E6" s="114" t="s">
        <v>1</v>
      </c>
      <c r="F6" s="115"/>
      <c r="G6" s="116" t="s">
        <v>2</v>
      </c>
      <c r="H6" s="115"/>
      <c r="I6" s="116" t="s">
        <v>3</v>
      </c>
      <c r="J6" s="117"/>
      <c r="L6" s="29"/>
      <c r="M6" s="103" t="s">
        <v>30</v>
      </c>
      <c r="N6" s="104"/>
      <c r="O6" s="105" t="s">
        <v>25</v>
      </c>
      <c r="P6" s="105"/>
      <c r="Q6" s="105" t="s">
        <v>10</v>
      </c>
      <c r="R6" s="105"/>
      <c r="S6" s="105" t="s">
        <v>11</v>
      </c>
      <c r="T6" s="118"/>
    </row>
    <row r="7" spans="1:21" ht="14.25" thickTop="1" thickBot="1" x14ac:dyDescent="0.25">
      <c r="A7" s="3"/>
      <c r="B7" s="47">
        <v>2011</v>
      </c>
      <c r="C7" s="37" t="s">
        <v>6</v>
      </c>
      <c r="D7" s="38" t="s">
        <v>5</v>
      </c>
      <c r="E7" s="37" t="s">
        <v>6</v>
      </c>
      <c r="F7" s="38" t="s">
        <v>5</v>
      </c>
      <c r="G7" s="38" t="s">
        <v>6</v>
      </c>
      <c r="H7" s="38" t="s">
        <v>5</v>
      </c>
      <c r="I7" s="38" t="s">
        <v>6</v>
      </c>
      <c r="J7" s="39" t="s">
        <v>5</v>
      </c>
      <c r="L7" s="47">
        <v>2011</v>
      </c>
      <c r="M7" s="32" t="s">
        <v>6</v>
      </c>
      <c r="N7" s="33" t="s">
        <v>5</v>
      </c>
      <c r="O7" s="33" t="s">
        <v>6</v>
      </c>
      <c r="P7" s="35" t="s">
        <v>5</v>
      </c>
      <c r="Q7" s="32" t="s">
        <v>6</v>
      </c>
      <c r="R7" s="33" t="s">
        <v>5</v>
      </c>
      <c r="S7" s="33" t="s">
        <v>6</v>
      </c>
      <c r="T7" s="34" t="s">
        <v>5</v>
      </c>
    </row>
    <row r="8" spans="1:21" x14ac:dyDescent="0.2">
      <c r="A8" s="4"/>
      <c r="B8" s="69">
        <v>40548</v>
      </c>
      <c r="C8" s="25"/>
      <c r="D8" s="53"/>
      <c r="E8" s="25">
        <v>185</v>
      </c>
      <c r="F8" s="26">
        <v>245</v>
      </c>
      <c r="G8" s="26">
        <v>188</v>
      </c>
      <c r="H8" s="26">
        <v>219</v>
      </c>
      <c r="I8" s="26">
        <v>180</v>
      </c>
      <c r="J8" s="27">
        <v>219</v>
      </c>
      <c r="K8" s="46"/>
      <c r="L8" s="69">
        <v>40548</v>
      </c>
      <c r="M8" s="25">
        <v>90</v>
      </c>
      <c r="N8" s="26">
        <v>116</v>
      </c>
      <c r="O8" s="26">
        <v>110</v>
      </c>
      <c r="P8" s="27">
        <v>140</v>
      </c>
      <c r="Q8" s="43"/>
      <c r="R8" s="26"/>
      <c r="S8" s="26"/>
      <c r="T8" s="27"/>
    </row>
    <row r="9" spans="1:21" x14ac:dyDescent="0.2">
      <c r="A9" s="4"/>
      <c r="B9" s="48">
        <v>12</v>
      </c>
      <c r="C9" s="62"/>
      <c r="D9" s="53"/>
      <c r="E9" s="62">
        <v>191</v>
      </c>
      <c r="F9" s="63">
        <v>221</v>
      </c>
      <c r="G9" s="63">
        <v>200</v>
      </c>
      <c r="H9" s="63">
        <v>228</v>
      </c>
      <c r="I9" s="63">
        <v>195</v>
      </c>
      <c r="J9" s="64">
        <v>226</v>
      </c>
      <c r="L9" s="48">
        <v>12</v>
      </c>
      <c r="M9" s="62">
        <v>90</v>
      </c>
      <c r="N9" s="63">
        <v>119</v>
      </c>
      <c r="O9" s="63">
        <v>109</v>
      </c>
      <c r="P9" s="65">
        <v>127</v>
      </c>
      <c r="Q9" s="66"/>
      <c r="R9" s="63"/>
      <c r="S9" s="63">
        <v>100</v>
      </c>
      <c r="T9" s="65">
        <v>105</v>
      </c>
    </row>
    <row r="10" spans="1:21" x14ac:dyDescent="0.2">
      <c r="A10" s="4"/>
      <c r="B10" s="49">
        <v>19</v>
      </c>
      <c r="C10" s="16"/>
      <c r="D10" s="53"/>
      <c r="E10" s="16"/>
      <c r="F10" s="17"/>
      <c r="G10" s="17"/>
      <c r="H10" s="17"/>
      <c r="I10" s="17"/>
      <c r="J10" s="17"/>
      <c r="L10" s="49">
        <v>19</v>
      </c>
      <c r="M10" s="16"/>
      <c r="N10" s="17"/>
      <c r="O10" s="17"/>
      <c r="P10" s="18"/>
      <c r="Q10" s="19"/>
      <c r="R10" s="17"/>
      <c r="S10" s="17"/>
      <c r="T10" s="18"/>
    </row>
    <row r="11" spans="1:21" x14ac:dyDescent="0.2">
      <c r="A11" s="4"/>
      <c r="B11" s="49">
        <v>26</v>
      </c>
      <c r="C11" s="16"/>
      <c r="D11" s="53"/>
      <c r="E11" s="16">
        <v>200</v>
      </c>
      <c r="F11" s="53">
        <v>235</v>
      </c>
      <c r="G11" s="17">
        <v>198</v>
      </c>
      <c r="H11" s="17">
        <v>225</v>
      </c>
      <c r="I11" s="17">
        <v>190</v>
      </c>
      <c r="J11" s="17">
        <v>231</v>
      </c>
      <c r="L11" s="49">
        <v>26</v>
      </c>
      <c r="M11" s="16">
        <v>90</v>
      </c>
      <c r="N11" s="17">
        <v>121</v>
      </c>
      <c r="O11" s="17">
        <v>135</v>
      </c>
      <c r="P11" s="18">
        <v>150</v>
      </c>
      <c r="Q11" s="19"/>
      <c r="R11" s="17"/>
      <c r="S11" s="17"/>
      <c r="T11" s="18"/>
    </row>
    <row r="12" spans="1:21" x14ac:dyDescent="0.2">
      <c r="A12" s="4"/>
      <c r="B12" s="51">
        <v>40576</v>
      </c>
      <c r="C12" s="16"/>
      <c r="D12" s="53"/>
      <c r="E12" s="16">
        <v>200</v>
      </c>
      <c r="F12" s="17">
        <v>230</v>
      </c>
      <c r="G12" s="17">
        <v>220</v>
      </c>
      <c r="H12" s="17">
        <v>225</v>
      </c>
      <c r="I12" s="17">
        <v>200</v>
      </c>
      <c r="J12" s="17">
        <v>233</v>
      </c>
      <c r="L12" s="51">
        <v>40576</v>
      </c>
      <c r="M12" s="16">
        <v>70</v>
      </c>
      <c r="N12" s="17">
        <v>90</v>
      </c>
      <c r="O12" s="17">
        <v>75</v>
      </c>
      <c r="P12" s="18">
        <v>100</v>
      </c>
      <c r="Q12" s="19"/>
      <c r="R12" s="17"/>
      <c r="S12" s="17"/>
      <c r="T12" s="18"/>
    </row>
    <row r="13" spans="1:21" x14ac:dyDescent="0.2">
      <c r="A13" s="4"/>
      <c r="B13" s="49">
        <v>9</v>
      </c>
      <c r="C13" s="16"/>
      <c r="D13" s="53"/>
      <c r="E13" s="16"/>
      <c r="F13" s="17"/>
      <c r="G13" s="17"/>
      <c r="H13" s="17"/>
      <c r="I13" s="17"/>
      <c r="J13" s="17"/>
      <c r="L13" s="49">
        <v>9</v>
      </c>
      <c r="M13" s="16"/>
      <c r="N13" s="17"/>
      <c r="O13" s="17"/>
      <c r="P13" s="18"/>
      <c r="Q13" s="19"/>
      <c r="R13" s="17"/>
      <c r="S13" s="17"/>
      <c r="T13" s="18"/>
    </row>
    <row r="14" spans="1:21" x14ac:dyDescent="0.2">
      <c r="A14" s="4"/>
      <c r="B14" s="49">
        <v>16</v>
      </c>
      <c r="C14" s="16"/>
      <c r="D14" s="53"/>
      <c r="E14" s="16">
        <v>216</v>
      </c>
      <c r="F14" s="17">
        <v>250</v>
      </c>
      <c r="G14" s="17">
        <v>221</v>
      </c>
      <c r="H14" s="17">
        <v>240</v>
      </c>
      <c r="I14" s="17">
        <v>225</v>
      </c>
      <c r="J14" s="17">
        <v>242</v>
      </c>
      <c r="L14" s="49">
        <v>16</v>
      </c>
      <c r="M14" s="16">
        <v>100</v>
      </c>
      <c r="N14" s="17">
        <v>115</v>
      </c>
      <c r="O14" s="17"/>
      <c r="P14" s="18"/>
      <c r="Q14" s="19">
        <v>70</v>
      </c>
      <c r="R14" s="17">
        <v>90</v>
      </c>
      <c r="S14" s="17"/>
      <c r="T14" s="18"/>
    </row>
    <row r="15" spans="1:21" x14ac:dyDescent="0.2">
      <c r="A15" s="4"/>
      <c r="B15" s="52">
        <v>23</v>
      </c>
      <c r="C15" s="16"/>
      <c r="D15" s="53"/>
      <c r="E15" s="16">
        <v>207</v>
      </c>
      <c r="F15" s="53">
        <v>240</v>
      </c>
      <c r="G15" s="17">
        <v>221</v>
      </c>
      <c r="H15" s="17">
        <v>245</v>
      </c>
      <c r="I15" s="17">
        <v>205</v>
      </c>
      <c r="J15" s="17">
        <v>245</v>
      </c>
      <c r="L15" s="52">
        <v>23</v>
      </c>
      <c r="M15" s="16">
        <v>90</v>
      </c>
      <c r="N15" s="17">
        <v>102</v>
      </c>
      <c r="O15" s="17">
        <v>96</v>
      </c>
      <c r="P15" s="18">
        <v>120</v>
      </c>
      <c r="Q15" s="19">
        <v>82</v>
      </c>
      <c r="R15" s="17">
        <v>104</v>
      </c>
      <c r="S15" s="17">
        <v>68</v>
      </c>
      <c r="T15" s="18">
        <v>112</v>
      </c>
    </row>
    <row r="16" spans="1:21" x14ac:dyDescent="0.2">
      <c r="A16" s="4"/>
      <c r="B16" s="51">
        <v>40604</v>
      </c>
      <c r="C16" s="16"/>
      <c r="D16" s="53"/>
      <c r="E16" s="16">
        <v>202</v>
      </c>
      <c r="F16" s="17">
        <v>233</v>
      </c>
      <c r="G16" s="17">
        <v>208</v>
      </c>
      <c r="H16" s="17">
        <v>242</v>
      </c>
      <c r="I16" s="17">
        <v>204</v>
      </c>
      <c r="J16" s="17">
        <v>240</v>
      </c>
      <c r="L16" s="51">
        <v>40604</v>
      </c>
      <c r="M16" s="16">
        <v>80</v>
      </c>
      <c r="N16" s="17">
        <v>90</v>
      </c>
      <c r="O16" s="17">
        <v>77</v>
      </c>
      <c r="P16" s="18">
        <v>101</v>
      </c>
      <c r="Q16" s="19"/>
      <c r="R16" s="17"/>
      <c r="S16" s="17"/>
      <c r="T16" s="18"/>
    </row>
    <row r="17" spans="1:20" x14ac:dyDescent="0.2">
      <c r="A17" s="4"/>
      <c r="B17" s="49">
        <v>9</v>
      </c>
      <c r="C17" s="16"/>
      <c r="D17" s="53"/>
      <c r="E17" s="16">
        <v>223</v>
      </c>
      <c r="F17" s="17">
        <v>250</v>
      </c>
      <c r="G17" s="17">
        <v>234</v>
      </c>
      <c r="H17" s="17">
        <v>255</v>
      </c>
      <c r="I17" s="17">
        <v>232</v>
      </c>
      <c r="J17" s="17">
        <v>251</v>
      </c>
      <c r="L17" s="49">
        <v>9</v>
      </c>
      <c r="M17" s="16">
        <v>78</v>
      </c>
      <c r="N17" s="17">
        <v>90</v>
      </c>
      <c r="O17" s="17">
        <v>95</v>
      </c>
      <c r="P17" s="18">
        <v>110</v>
      </c>
      <c r="Q17" s="19">
        <v>50</v>
      </c>
      <c r="R17" s="17">
        <v>80</v>
      </c>
      <c r="S17" s="17">
        <v>75</v>
      </c>
      <c r="T17" s="18">
        <v>99</v>
      </c>
    </row>
    <row r="18" spans="1:20" x14ac:dyDescent="0.2">
      <c r="A18" s="4"/>
      <c r="B18" s="49">
        <v>16</v>
      </c>
      <c r="C18" s="16"/>
      <c r="D18" s="53"/>
      <c r="E18" s="16">
        <v>200</v>
      </c>
      <c r="F18" s="21">
        <v>252</v>
      </c>
      <c r="G18" s="21">
        <v>220</v>
      </c>
      <c r="H18" s="21">
        <v>258</v>
      </c>
      <c r="I18" s="21">
        <v>220</v>
      </c>
      <c r="J18" s="21">
        <v>257</v>
      </c>
      <c r="L18" s="49">
        <v>16</v>
      </c>
      <c r="M18" s="16">
        <v>90</v>
      </c>
      <c r="N18" s="17">
        <v>100</v>
      </c>
      <c r="O18" s="17">
        <v>90</v>
      </c>
      <c r="P18" s="18">
        <v>139</v>
      </c>
      <c r="Q18" s="19">
        <v>73</v>
      </c>
      <c r="R18" s="17">
        <v>80</v>
      </c>
      <c r="S18" s="17"/>
      <c r="T18" s="18"/>
    </row>
    <row r="19" spans="1:20" x14ac:dyDescent="0.2">
      <c r="A19" s="4"/>
      <c r="B19" s="52">
        <v>23</v>
      </c>
      <c r="C19" s="16"/>
      <c r="D19" s="54"/>
      <c r="E19" s="16">
        <v>190</v>
      </c>
      <c r="F19" s="21">
        <v>216</v>
      </c>
      <c r="G19" s="21">
        <v>210</v>
      </c>
      <c r="H19" s="21">
        <v>254</v>
      </c>
      <c r="I19" s="21">
        <v>214</v>
      </c>
      <c r="J19" s="21">
        <v>258</v>
      </c>
      <c r="K19" s="55"/>
      <c r="L19" s="52">
        <v>23</v>
      </c>
      <c r="M19" s="16">
        <v>90</v>
      </c>
      <c r="N19" s="17">
        <v>110</v>
      </c>
      <c r="O19" s="17">
        <v>102</v>
      </c>
      <c r="P19" s="18">
        <v>113</v>
      </c>
      <c r="Q19" s="19"/>
      <c r="R19" s="17"/>
      <c r="S19" s="17"/>
      <c r="T19" s="18"/>
    </row>
    <row r="20" spans="1:20" x14ac:dyDescent="0.2">
      <c r="A20" s="4"/>
      <c r="B20" s="52">
        <v>30</v>
      </c>
      <c r="C20" s="16"/>
      <c r="D20" s="54"/>
      <c r="E20" s="16">
        <v>193</v>
      </c>
      <c r="F20" s="21">
        <v>249</v>
      </c>
      <c r="G20" s="21">
        <v>219</v>
      </c>
      <c r="H20" s="21">
        <v>255</v>
      </c>
      <c r="I20" s="21">
        <v>219</v>
      </c>
      <c r="J20" s="21">
        <v>255</v>
      </c>
      <c r="L20" s="52">
        <v>30</v>
      </c>
      <c r="M20" s="16">
        <v>90</v>
      </c>
      <c r="N20" s="17">
        <v>116</v>
      </c>
      <c r="O20" s="17">
        <v>93</v>
      </c>
      <c r="P20" s="20">
        <v>130</v>
      </c>
      <c r="Q20" s="40"/>
      <c r="R20" s="21"/>
      <c r="S20" s="21"/>
      <c r="T20" s="20"/>
    </row>
    <row r="21" spans="1:20" x14ac:dyDescent="0.2">
      <c r="A21" s="4"/>
      <c r="B21" s="51">
        <v>40639</v>
      </c>
      <c r="C21" s="16"/>
      <c r="D21" s="54"/>
      <c r="E21" s="16">
        <v>213</v>
      </c>
      <c r="F21" s="21">
        <v>236</v>
      </c>
      <c r="G21" s="21">
        <v>210</v>
      </c>
      <c r="H21" s="21">
        <v>250</v>
      </c>
      <c r="I21" s="21">
        <v>220</v>
      </c>
      <c r="J21" s="21">
        <v>250</v>
      </c>
      <c r="L21" s="51">
        <v>40639</v>
      </c>
      <c r="M21" s="16">
        <v>80</v>
      </c>
      <c r="N21" s="17">
        <v>90</v>
      </c>
      <c r="O21" s="17">
        <v>76</v>
      </c>
      <c r="P21" s="20">
        <v>120</v>
      </c>
      <c r="Q21" s="40"/>
      <c r="R21" s="21"/>
      <c r="S21" s="21"/>
      <c r="T21" s="20"/>
    </row>
    <row r="22" spans="1:20" x14ac:dyDescent="0.2">
      <c r="A22" s="4"/>
      <c r="B22" s="49">
        <v>13</v>
      </c>
      <c r="C22" s="16"/>
      <c r="D22" s="54"/>
      <c r="E22" s="16">
        <v>170</v>
      </c>
      <c r="F22" s="21">
        <v>205</v>
      </c>
      <c r="G22" s="21">
        <v>184</v>
      </c>
      <c r="H22" s="21">
        <v>215</v>
      </c>
      <c r="I22" s="21">
        <v>180</v>
      </c>
      <c r="J22" s="21">
        <v>235</v>
      </c>
      <c r="L22" s="49">
        <v>13</v>
      </c>
      <c r="M22" s="16">
        <v>75</v>
      </c>
      <c r="N22" s="17">
        <v>90</v>
      </c>
      <c r="O22" s="17">
        <v>79</v>
      </c>
      <c r="P22" s="20">
        <v>111</v>
      </c>
      <c r="Q22" s="40"/>
      <c r="R22" s="21"/>
      <c r="S22" s="21"/>
      <c r="T22" s="20"/>
    </row>
    <row r="23" spans="1:20" x14ac:dyDescent="0.2">
      <c r="A23" s="4"/>
      <c r="B23" s="49">
        <v>20</v>
      </c>
      <c r="C23" s="16"/>
      <c r="D23" s="54"/>
      <c r="E23" s="16">
        <v>126</v>
      </c>
      <c r="F23" s="21">
        <v>159</v>
      </c>
      <c r="G23" s="21">
        <v>150</v>
      </c>
      <c r="H23" s="21">
        <v>196</v>
      </c>
      <c r="I23" s="21">
        <v>160</v>
      </c>
      <c r="J23" s="21">
        <v>200</v>
      </c>
      <c r="L23" s="49">
        <v>20</v>
      </c>
      <c r="M23" s="16">
        <v>60</v>
      </c>
      <c r="N23" s="17">
        <v>81</v>
      </c>
      <c r="O23" s="17">
        <v>89</v>
      </c>
      <c r="P23" s="20">
        <v>110</v>
      </c>
      <c r="Q23" s="40"/>
      <c r="R23" s="21"/>
      <c r="S23" s="21"/>
      <c r="T23" s="20"/>
    </row>
    <row r="24" spans="1:20" x14ac:dyDescent="0.2">
      <c r="A24" s="4"/>
      <c r="B24" s="49">
        <v>27</v>
      </c>
      <c r="C24" s="16"/>
      <c r="D24" s="54"/>
      <c r="E24" s="16">
        <v>158</v>
      </c>
      <c r="F24" s="21">
        <v>184</v>
      </c>
      <c r="G24" s="21">
        <v>196</v>
      </c>
      <c r="H24" s="21">
        <v>230</v>
      </c>
      <c r="I24" s="21">
        <v>200</v>
      </c>
      <c r="J24" s="21">
        <v>227</v>
      </c>
      <c r="L24" s="49">
        <v>27</v>
      </c>
      <c r="M24" s="16">
        <v>60</v>
      </c>
      <c r="N24" s="17">
        <v>75</v>
      </c>
      <c r="O24" s="17">
        <v>81</v>
      </c>
      <c r="P24" s="20">
        <v>100.5</v>
      </c>
      <c r="Q24" s="40"/>
      <c r="R24" s="21"/>
      <c r="S24" s="21"/>
      <c r="T24" s="20"/>
    </row>
    <row r="25" spans="1:20" x14ac:dyDescent="0.2">
      <c r="A25" s="4"/>
      <c r="B25" s="51">
        <v>40667</v>
      </c>
      <c r="C25" s="16"/>
      <c r="D25" s="54"/>
      <c r="E25" s="16"/>
      <c r="F25" s="68"/>
      <c r="G25" s="17">
        <v>180</v>
      </c>
      <c r="H25" s="21">
        <v>200</v>
      </c>
      <c r="I25" s="21">
        <v>200</v>
      </c>
      <c r="J25" s="21">
        <v>238</v>
      </c>
      <c r="L25" s="51">
        <v>40667</v>
      </c>
      <c r="M25" s="16">
        <v>60</v>
      </c>
      <c r="N25" s="17">
        <v>77</v>
      </c>
      <c r="O25" s="17">
        <v>80</v>
      </c>
      <c r="P25" s="20">
        <v>101</v>
      </c>
      <c r="Q25" s="40">
        <v>46</v>
      </c>
      <c r="R25" s="21">
        <v>69</v>
      </c>
      <c r="S25" s="21"/>
      <c r="T25" s="20"/>
    </row>
    <row r="26" spans="1:20" x14ac:dyDescent="0.2">
      <c r="A26" s="4"/>
      <c r="B26" s="70">
        <v>11</v>
      </c>
      <c r="C26" s="16"/>
      <c r="D26" s="54"/>
      <c r="E26" s="16"/>
      <c r="F26" s="68"/>
      <c r="G26" s="21">
        <v>199</v>
      </c>
      <c r="H26" s="21">
        <v>235</v>
      </c>
      <c r="I26" s="21">
        <v>195</v>
      </c>
      <c r="J26" s="21">
        <v>240</v>
      </c>
      <c r="L26" s="70">
        <v>11</v>
      </c>
      <c r="M26" s="16">
        <v>60</v>
      </c>
      <c r="N26" s="17">
        <v>77</v>
      </c>
      <c r="O26" s="17">
        <v>85</v>
      </c>
      <c r="P26" s="20">
        <v>100</v>
      </c>
      <c r="Q26" s="40"/>
      <c r="R26" s="21"/>
      <c r="S26" s="21"/>
      <c r="T26" s="20"/>
    </row>
    <row r="27" spans="1:20" x14ac:dyDescent="0.2">
      <c r="A27" s="4"/>
      <c r="B27" s="49">
        <v>18</v>
      </c>
      <c r="C27" s="16"/>
      <c r="D27" s="54"/>
      <c r="E27" s="16">
        <v>152</v>
      </c>
      <c r="F27" s="68">
        <v>177</v>
      </c>
      <c r="G27" s="21">
        <v>195</v>
      </c>
      <c r="H27" s="21">
        <v>235</v>
      </c>
      <c r="I27" s="21">
        <v>195</v>
      </c>
      <c r="J27" s="21">
        <v>237</v>
      </c>
      <c r="L27" s="49">
        <v>18</v>
      </c>
      <c r="M27" s="16">
        <v>50</v>
      </c>
      <c r="N27" s="17">
        <v>75</v>
      </c>
      <c r="O27" s="17">
        <v>82</v>
      </c>
      <c r="P27" s="20">
        <v>95</v>
      </c>
      <c r="Q27" s="40"/>
      <c r="R27" s="21"/>
      <c r="S27" s="21"/>
      <c r="T27" s="20"/>
    </row>
    <row r="28" spans="1:20" x14ac:dyDescent="0.2">
      <c r="A28" s="4"/>
      <c r="B28" s="50">
        <v>25</v>
      </c>
      <c r="C28" s="16"/>
      <c r="D28" s="41"/>
      <c r="E28" s="16">
        <v>150</v>
      </c>
      <c r="F28" s="68">
        <v>175</v>
      </c>
      <c r="G28" s="17">
        <v>185</v>
      </c>
      <c r="H28" s="21">
        <v>223</v>
      </c>
      <c r="I28" s="21">
        <v>185</v>
      </c>
      <c r="J28" s="21">
        <v>225</v>
      </c>
      <c r="L28" s="50">
        <v>25</v>
      </c>
      <c r="M28" s="16">
        <v>50</v>
      </c>
      <c r="N28" s="17">
        <v>70</v>
      </c>
      <c r="O28" s="17">
        <v>85</v>
      </c>
      <c r="P28" s="20">
        <v>115</v>
      </c>
      <c r="Q28" s="40">
        <v>21</v>
      </c>
      <c r="R28" s="21">
        <v>40</v>
      </c>
      <c r="S28" s="21">
        <v>46</v>
      </c>
      <c r="T28" s="20">
        <v>65</v>
      </c>
    </row>
    <row r="29" spans="1:20" x14ac:dyDescent="0.2">
      <c r="A29" s="4"/>
      <c r="B29" s="51">
        <v>40695</v>
      </c>
      <c r="C29" s="16"/>
      <c r="D29" s="41"/>
      <c r="E29" s="16"/>
      <c r="F29" s="68"/>
      <c r="G29" s="21">
        <v>185</v>
      </c>
      <c r="H29" s="21">
        <v>216</v>
      </c>
      <c r="I29" s="21">
        <v>194</v>
      </c>
      <c r="J29" s="21">
        <v>221</v>
      </c>
      <c r="L29" s="51">
        <v>40695</v>
      </c>
      <c r="M29" s="16">
        <v>55</v>
      </c>
      <c r="N29" s="17">
        <v>77</v>
      </c>
      <c r="O29" s="17">
        <v>95</v>
      </c>
      <c r="P29" s="20">
        <v>116</v>
      </c>
      <c r="Q29" s="40">
        <v>38</v>
      </c>
      <c r="R29" s="21">
        <v>49</v>
      </c>
      <c r="S29" s="21"/>
      <c r="T29" s="20"/>
    </row>
    <row r="30" spans="1:20" x14ac:dyDescent="0.2">
      <c r="A30" s="4"/>
      <c r="B30">
        <v>8</v>
      </c>
      <c r="C30" s="16"/>
      <c r="D30" s="41"/>
      <c r="E30" s="16">
        <v>125</v>
      </c>
      <c r="F30" s="68">
        <v>160</v>
      </c>
      <c r="G30" s="21">
        <v>150</v>
      </c>
      <c r="H30" s="21">
        <v>190</v>
      </c>
      <c r="I30" s="21">
        <v>150</v>
      </c>
      <c r="J30" s="21">
        <v>200</v>
      </c>
      <c r="L30">
        <v>8</v>
      </c>
      <c r="M30" s="16">
        <v>45</v>
      </c>
      <c r="N30" s="17">
        <v>74</v>
      </c>
      <c r="O30" s="17">
        <v>87</v>
      </c>
      <c r="P30" s="20">
        <v>120</v>
      </c>
      <c r="Q30" s="40"/>
      <c r="R30" s="21"/>
      <c r="S30" s="21">
        <v>30</v>
      </c>
      <c r="T30" s="20">
        <v>40</v>
      </c>
    </row>
    <row r="31" spans="1:20" x14ac:dyDescent="0.2">
      <c r="A31" s="4"/>
      <c r="B31" s="49">
        <v>15</v>
      </c>
      <c r="C31" s="16"/>
      <c r="D31" s="41"/>
      <c r="E31" s="16"/>
      <c r="F31" s="68"/>
      <c r="G31" s="17">
        <v>140</v>
      </c>
      <c r="H31" s="68">
        <v>181</v>
      </c>
      <c r="I31" s="17">
        <v>145</v>
      </c>
      <c r="J31" s="21">
        <v>179</v>
      </c>
      <c r="L31" s="49">
        <v>15</v>
      </c>
      <c r="M31" s="16">
        <v>45</v>
      </c>
      <c r="N31" s="17">
        <v>60</v>
      </c>
      <c r="O31" s="17">
        <v>88</v>
      </c>
      <c r="P31" s="20">
        <v>120</v>
      </c>
      <c r="Q31" s="40"/>
      <c r="R31" s="21"/>
      <c r="S31" s="21"/>
      <c r="T31" s="20"/>
    </row>
    <row r="32" spans="1:20" x14ac:dyDescent="0.2">
      <c r="A32" s="4"/>
      <c r="B32" s="50">
        <v>22</v>
      </c>
      <c r="C32" s="16"/>
      <c r="D32" s="41"/>
      <c r="E32" s="16"/>
      <c r="F32" s="68"/>
      <c r="G32" s="17"/>
      <c r="H32" s="21"/>
      <c r="I32" s="21"/>
      <c r="J32" s="21"/>
      <c r="L32" s="50">
        <v>22</v>
      </c>
      <c r="M32" s="16"/>
      <c r="N32" s="17"/>
      <c r="O32" s="17"/>
      <c r="P32" s="20"/>
      <c r="Q32" s="40"/>
      <c r="R32" s="21"/>
      <c r="S32" s="21"/>
      <c r="T32" s="20"/>
    </row>
    <row r="33" spans="1:20" x14ac:dyDescent="0.2">
      <c r="A33" s="4"/>
      <c r="B33" s="50">
        <v>29</v>
      </c>
      <c r="D33" s="20"/>
      <c r="E33" s="16"/>
      <c r="F33" s="68"/>
      <c r="G33" s="21"/>
      <c r="H33" s="21"/>
      <c r="I33" s="21"/>
      <c r="J33" s="21"/>
      <c r="L33" s="50">
        <v>29</v>
      </c>
      <c r="M33" s="16"/>
      <c r="N33" s="17"/>
      <c r="O33" s="17"/>
      <c r="P33" s="20"/>
      <c r="Q33" s="40"/>
      <c r="R33" s="21"/>
      <c r="S33" s="21"/>
      <c r="T33" s="20"/>
    </row>
    <row r="34" spans="1:20" x14ac:dyDescent="0.2">
      <c r="A34" s="4"/>
      <c r="B34" s="51">
        <v>40730</v>
      </c>
      <c r="C34" s="16"/>
      <c r="D34" s="41"/>
      <c r="E34" s="16"/>
      <c r="F34" s="68"/>
      <c r="G34" s="21"/>
      <c r="H34" s="21"/>
      <c r="I34" s="21"/>
      <c r="J34" s="21"/>
      <c r="L34" s="51">
        <v>40730</v>
      </c>
      <c r="M34" s="16"/>
      <c r="N34" s="17"/>
      <c r="O34" s="17"/>
      <c r="P34" s="20"/>
      <c r="Q34" s="40"/>
      <c r="R34" s="21"/>
      <c r="S34" s="21"/>
      <c r="T34" s="20"/>
    </row>
    <row r="35" spans="1:20" x14ac:dyDescent="0.2">
      <c r="A35" s="4"/>
      <c r="B35" s="49">
        <v>13</v>
      </c>
      <c r="C35" s="16"/>
      <c r="D35" s="41"/>
      <c r="E35" s="16">
        <v>135</v>
      </c>
      <c r="F35" s="68">
        <v>165</v>
      </c>
      <c r="G35" s="21">
        <v>150</v>
      </c>
      <c r="H35" s="21">
        <v>170</v>
      </c>
      <c r="I35" s="21">
        <v>150</v>
      </c>
      <c r="J35" s="21">
        <v>180</v>
      </c>
      <c r="L35" s="49">
        <v>13</v>
      </c>
      <c r="M35" s="16">
        <v>48</v>
      </c>
      <c r="N35" s="17">
        <v>66</v>
      </c>
      <c r="O35" s="17">
        <v>90</v>
      </c>
      <c r="P35" s="20">
        <v>115</v>
      </c>
      <c r="Q35" s="40">
        <v>32</v>
      </c>
      <c r="R35" s="21">
        <v>40</v>
      </c>
      <c r="S35" s="21">
        <v>51</v>
      </c>
      <c r="T35" s="20">
        <v>64</v>
      </c>
    </row>
    <row r="36" spans="1:20" x14ac:dyDescent="0.2">
      <c r="A36" s="4"/>
      <c r="B36" s="49">
        <v>20</v>
      </c>
      <c r="C36" s="16"/>
      <c r="D36" s="41"/>
      <c r="E36" s="16"/>
      <c r="F36" s="68"/>
      <c r="G36" s="17">
        <v>160</v>
      </c>
      <c r="H36" s="68">
        <v>178</v>
      </c>
      <c r="I36" s="21">
        <v>153</v>
      </c>
      <c r="J36" s="21">
        <v>177</v>
      </c>
      <c r="L36" s="49">
        <v>20</v>
      </c>
      <c r="M36" s="16"/>
      <c r="N36" s="17"/>
      <c r="O36" s="17">
        <v>50</v>
      </c>
      <c r="P36" s="20">
        <v>65</v>
      </c>
      <c r="Q36" s="40"/>
      <c r="R36" s="21"/>
      <c r="S36" s="21">
        <v>90</v>
      </c>
      <c r="T36" s="20">
        <v>115</v>
      </c>
    </row>
    <row r="37" spans="1:20" x14ac:dyDescent="0.2">
      <c r="A37" s="4"/>
      <c r="B37" s="50">
        <v>27</v>
      </c>
      <c r="C37" s="22"/>
      <c r="D37" s="42"/>
      <c r="E37" s="22">
        <v>150</v>
      </c>
      <c r="F37" s="68">
        <v>180</v>
      </c>
      <c r="G37" s="21">
        <v>160</v>
      </c>
      <c r="H37" s="21">
        <v>184</v>
      </c>
      <c r="I37" s="21">
        <v>165</v>
      </c>
      <c r="J37" s="21">
        <v>186</v>
      </c>
      <c r="L37" s="50">
        <v>27</v>
      </c>
      <c r="M37" s="16">
        <v>55</v>
      </c>
      <c r="N37" s="17">
        <v>68</v>
      </c>
      <c r="O37" s="17">
        <v>90</v>
      </c>
      <c r="P37" s="20">
        <v>116</v>
      </c>
      <c r="Q37" s="40"/>
      <c r="R37" s="21"/>
      <c r="S37" s="21"/>
      <c r="T37" s="20"/>
    </row>
    <row r="38" spans="1:20" x14ac:dyDescent="0.2">
      <c r="A38" s="4"/>
      <c r="B38" s="67">
        <v>40758</v>
      </c>
      <c r="C38" s="16"/>
      <c r="D38" s="18"/>
      <c r="E38" s="16">
        <v>140</v>
      </c>
      <c r="F38" s="68">
        <v>174</v>
      </c>
      <c r="G38" s="21">
        <v>160</v>
      </c>
      <c r="H38" s="21">
        <v>182</v>
      </c>
      <c r="I38" s="21">
        <v>160</v>
      </c>
      <c r="J38" s="21">
        <v>185</v>
      </c>
      <c r="L38" s="67">
        <v>40758</v>
      </c>
      <c r="M38" s="16">
        <v>45</v>
      </c>
      <c r="N38" s="17">
        <v>67</v>
      </c>
      <c r="O38" s="17">
        <v>80</v>
      </c>
      <c r="P38" s="20">
        <v>105</v>
      </c>
      <c r="Q38" s="40">
        <v>29</v>
      </c>
      <c r="R38" s="21">
        <v>52</v>
      </c>
      <c r="S38" s="21"/>
      <c r="T38" s="20"/>
    </row>
    <row r="39" spans="1:20" x14ac:dyDescent="0.2">
      <c r="A39" s="4"/>
      <c r="B39" s="49">
        <v>10</v>
      </c>
      <c r="C39" s="28"/>
      <c r="D39" s="20"/>
      <c r="E39" s="28">
        <v>140</v>
      </c>
      <c r="F39" s="68">
        <v>175</v>
      </c>
      <c r="G39" s="21">
        <v>160</v>
      </c>
      <c r="H39" s="21">
        <v>183</v>
      </c>
      <c r="I39" s="21">
        <v>160</v>
      </c>
      <c r="J39" s="21">
        <v>185</v>
      </c>
      <c r="L39" s="49">
        <v>10</v>
      </c>
      <c r="M39" s="28">
        <v>45</v>
      </c>
      <c r="N39" s="21">
        <v>70</v>
      </c>
      <c r="O39" s="21">
        <v>80</v>
      </c>
      <c r="P39" s="20">
        <v>110</v>
      </c>
      <c r="Q39" s="40"/>
      <c r="R39" s="21"/>
      <c r="S39" s="21"/>
      <c r="T39" s="20"/>
    </row>
    <row r="40" spans="1:20" x14ac:dyDescent="0.2">
      <c r="A40" s="4"/>
      <c r="B40" s="49">
        <v>17</v>
      </c>
      <c r="C40" s="28"/>
      <c r="D40" s="20"/>
      <c r="E40" s="28"/>
      <c r="F40" s="68"/>
      <c r="G40" s="21">
        <v>45</v>
      </c>
      <c r="H40" s="68">
        <v>60</v>
      </c>
      <c r="I40" s="21">
        <v>155</v>
      </c>
      <c r="J40" s="21">
        <v>170</v>
      </c>
      <c r="L40" s="49">
        <v>17</v>
      </c>
      <c r="M40" s="28">
        <v>50</v>
      </c>
      <c r="N40" s="21">
        <v>67</v>
      </c>
      <c r="O40" s="21">
        <v>81</v>
      </c>
      <c r="P40" s="20">
        <v>96</v>
      </c>
      <c r="Q40" s="40"/>
      <c r="R40" s="21"/>
      <c r="S40" s="21"/>
      <c r="T40" s="20"/>
    </row>
    <row r="41" spans="1:20" x14ac:dyDescent="0.2">
      <c r="B41" s="49">
        <v>24</v>
      </c>
      <c r="C41" s="28"/>
      <c r="D41" s="20"/>
      <c r="E41" s="28">
        <v>135</v>
      </c>
      <c r="F41" s="68">
        <v>160</v>
      </c>
      <c r="G41" s="21">
        <v>150</v>
      </c>
      <c r="H41" s="21">
        <v>170</v>
      </c>
      <c r="I41" s="21">
        <v>163</v>
      </c>
      <c r="J41" s="21">
        <v>177</v>
      </c>
      <c r="L41" s="49">
        <v>24</v>
      </c>
      <c r="M41" s="28">
        <v>50</v>
      </c>
      <c r="N41" s="21">
        <v>65</v>
      </c>
      <c r="O41" s="21">
        <v>85</v>
      </c>
      <c r="P41" s="20">
        <v>93</v>
      </c>
      <c r="Q41" s="40"/>
      <c r="R41" s="21"/>
      <c r="S41" s="21"/>
      <c r="T41" s="20"/>
    </row>
    <row r="42" spans="1:20" ht="13.5" thickBot="1" x14ac:dyDescent="0.25">
      <c r="B42" s="49">
        <v>31</v>
      </c>
      <c r="C42" s="57"/>
      <c r="D42" s="61"/>
      <c r="E42" s="57">
        <v>134</v>
      </c>
      <c r="F42" s="80">
        <v>176</v>
      </c>
      <c r="G42" s="58">
        <v>155</v>
      </c>
      <c r="H42" s="80">
        <v>181</v>
      </c>
      <c r="I42" s="58">
        <v>160</v>
      </c>
      <c r="J42" s="80">
        <v>184</v>
      </c>
      <c r="K42" s="4"/>
      <c r="L42" s="81">
        <v>31</v>
      </c>
      <c r="M42" s="57">
        <v>45</v>
      </c>
      <c r="N42" s="58">
        <v>65</v>
      </c>
      <c r="O42" s="58">
        <v>80</v>
      </c>
      <c r="P42" s="61">
        <v>95</v>
      </c>
      <c r="Q42" s="59"/>
      <c r="R42" s="58"/>
      <c r="S42" s="58">
        <v>69</v>
      </c>
      <c r="T42" s="61">
        <v>76</v>
      </c>
    </row>
    <row r="43" spans="1:20" x14ac:dyDescent="0.2">
      <c r="B43" s="51">
        <v>40793</v>
      </c>
      <c r="C43" s="75"/>
      <c r="D43" s="76"/>
      <c r="E43" s="75"/>
      <c r="F43" s="77"/>
      <c r="G43" s="78"/>
      <c r="H43" s="77"/>
      <c r="I43" s="78"/>
      <c r="J43" s="78"/>
      <c r="L43" s="69">
        <v>40793</v>
      </c>
      <c r="M43" s="75"/>
      <c r="N43" s="78"/>
      <c r="O43" s="78"/>
      <c r="P43" s="76"/>
      <c r="Q43" s="79"/>
      <c r="R43" s="78"/>
      <c r="S43" s="78"/>
      <c r="T43" s="76"/>
    </row>
    <row r="44" spans="1:20" x14ac:dyDescent="0.2">
      <c r="B44">
        <v>14</v>
      </c>
      <c r="C44" s="28"/>
      <c r="D44" s="20"/>
      <c r="F44" s="68"/>
      <c r="G44" s="21"/>
      <c r="H44" s="21"/>
      <c r="I44" s="21"/>
      <c r="J44" s="21"/>
      <c r="L44">
        <v>14</v>
      </c>
      <c r="M44" s="28"/>
      <c r="N44" s="21"/>
      <c r="O44" s="21"/>
      <c r="P44" s="20"/>
      <c r="Q44" s="40"/>
      <c r="R44" s="21"/>
      <c r="S44" s="21"/>
      <c r="T44" s="21"/>
    </row>
    <row r="45" spans="1:20" x14ac:dyDescent="0.2">
      <c r="B45" s="49">
        <v>21</v>
      </c>
      <c r="C45" s="28"/>
      <c r="D45" s="20"/>
      <c r="E45" s="28"/>
      <c r="F45" s="68"/>
      <c r="G45" s="21"/>
      <c r="H45" s="21"/>
      <c r="I45" s="21"/>
      <c r="J45" s="21"/>
      <c r="L45" s="49">
        <v>21</v>
      </c>
      <c r="M45" s="28"/>
      <c r="N45" s="21"/>
      <c r="O45" s="21"/>
      <c r="P45" s="20"/>
      <c r="Q45" s="40"/>
      <c r="R45" s="21"/>
      <c r="S45" s="21"/>
      <c r="T45" s="21"/>
    </row>
    <row r="46" spans="1:20" x14ac:dyDescent="0.2">
      <c r="B46" s="49">
        <v>28</v>
      </c>
      <c r="C46" s="28"/>
      <c r="D46" s="20"/>
      <c r="F46" s="68"/>
      <c r="G46" s="21"/>
      <c r="H46" s="21"/>
      <c r="I46" s="21"/>
      <c r="J46" s="21"/>
      <c r="L46" s="49">
        <v>28</v>
      </c>
      <c r="M46" s="28"/>
      <c r="N46" s="21"/>
      <c r="O46" s="21"/>
      <c r="P46" s="20"/>
      <c r="Q46" s="40"/>
      <c r="R46" s="21"/>
      <c r="S46" s="21"/>
      <c r="T46" s="21"/>
    </row>
    <row r="47" spans="1:20" x14ac:dyDescent="0.2">
      <c r="B47" s="73" t="s">
        <v>31</v>
      </c>
      <c r="C47" s="28"/>
      <c r="D47" s="20"/>
      <c r="E47" s="28"/>
      <c r="F47" s="68"/>
      <c r="G47" s="21"/>
      <c r="H47" s="21"/>
      <c r="I47" s="21"/>
      <c r="J47" s="21"/>
      <c r="L47" s="73" t="s">
        <v>31</v>
      </c>
      <c r="M47" s="28"/>
      <c r="N47" s="21"/>
      <c r="O47" s="21"/>
      <c r="P47" s="20"/>
      <c r="Q47" s="40"/>
      <c r="R47" s="21"/>
      <c r="S47" s="21"/>
      <c r="T47" s="21"/>
    </row>
    <row r="48" spans="1:20" x14ac:dyDescent="0.2">
      <c r="B48">
        <v>12</v>
      </c>
      <c r="C48" s="28"/>
      <c r="D48" s="20"/>
      <c r="E48" s="28"/>
      <c r="F48" s="21"/>
      <c r="G48" s="21"/>
      <c r="H48" s="21"/>
      <c r="I48" s="21"/>
      <c r="J48" s="21"/>
      <c r="L48">
        <v>12</v>
      </c>
      <c r="M48" s="28"/>
      <c r="N48" s="21"/>
      <c r="O48" s="21"/>
      <c r="P48" s="20"/>
      <c r="Q48" s="40"/>
      <c r="R48" s="21"/>
      <c r="S48" s="21"/>
      <c r="T48" s="21"/>
    </row>
    <row r="49" spans="2:20" x14ac:dyDescent="0.2">
      <c r="B49" s="74" t="s">
        <v>32</v>
      </c>
      <c r="C49" s="28"/>
      <c r="D49" s="20"/>
      <c r="E49" s="28"/>
      <c r="F49" s="21"/>
      <c r="G49" s="21"/>
      <c r="H49" s="21"/>
      <c r="I49" s="21"/>
      <c r="J49" s="21"/>
      <c r="L49" s="74" t="s">
        <v>32</v>
      </c>
      <c r="M49" s="28"/>
      <c r="N49" s="21"/>
      <c r="O49" s="21"/>
      <c r="P49" s="20"/>
      <c r="Q49" s="40"/>
      <c r="R49" s="21"/>
      <c r="S49" s="21"/>
      <c r="T49" s="21"/>
    </row>
    <row r="50" spans="2:20" x14ac:dyDescent="0.2">
      <c r="B50" s="74" t="s">
        <v>33</v>
      </c>
      <c r="C50" s="28"/>
      <c r="D50" s="20"/>
      <c r="E50" s="28"/>
      <c r="F50" s="21"/>
      <c r="G50" s="21"/>
      <c r="H50" s="21"/>
      <c r="I50" s="21"/>
      <c r="J50" s="21"/>
      <c r="L50" s="74" t="s">
        <v>33</v>
      </c>
      <c r="M50" s="28"/>
      <c r="N50" s="21"/>
      <c r="O50" s="21"/>
      <c r="P50" s="20"/>
      <c r="Q50" s="40"/>
      <c r="R50" s="21"/>
      <c r="S50" s="21"/>
      <c r="T50" s="21"/>
    </row>
    <row r="51" spans="2:20" x14ac:dyDescent="0.2">
      <c r="B51" s="51">
        <v>40849</v>
      </c>
      <c r="C51" s="28"/>
      <c r="D51" s="20"/>
      <c r="E51" s="28"/>
      <c r="F51" s="21"/>
      <c r="G51" s="21"/>
      <c r="H51" s="21"/>
      <c r="I51" s="21"/>
      <c r="J51" s="21"/>
      <c r="L51" s="51">
        <v>40849</v>
      </c>
      <c r="M51" s="28"/>
      <c r="N51" s="21"/>
      <c r="O51" s="21"/>
      <c r="P51" s="20"/>
      <c r="Q51" s="40"/>
      <c r="R51" s="21"/>
      <c r="S51" s="21"/>
      <c r="T51" s="21"/>
    </row>
    <row r="52" spans="2:20" x14ac:dyDescent="0.2">
      <c r="B52">
        <v>9</v>
      </c>
      <c r="C52" s="28"/>
      <c r="D52" s="20"/>
      <c r="E52" s="28"/>
      <c r="F52" s="21"/>
      <c r="G52" s="21"/>
      <c r="H52" s="21"/>
      <c r="I52" s="21"/>
      <c r="J52" s="21"/>
      <c r="L52">
        <v>9</v>
      </c>
      <c r="M52" s="28"/>
      <c r="N52" s="21"/>
      <c r="O52" s="21"/>
      <c r="P52" s="20"/>
      <c r="Q52" s="40"/>
      <c r="R52" s="21"/>
      <c r="S52" s="21"/>
      <c r="T52" s="21"/>
    </row>
    <row r="53" spans="2:20" x14ac:dyDescent="0.2">
      <c r="B53" s="49">
        <v>16</v>
      </c>
      <c r="C53" s="28"/>
      <c r="D53" s="20"/>
      <c r="E53" s="28"/>
      <c r="F53" s="21"/>
      <c r="G53" s="21"/>
      <c r="H53" s="21"/>
      <c r="I53" s="21"/>
      <c r="J53" s="21"/>
      <c r="L53" s="49">
        <v>16</v>
      </c>
      <c r="M53" s="28"/>
      <c r="N53" s="21"/>
      <c r="O53" s="21"/>
      <c r="P53" s="20"/>
      <c r="Q53" s="40"/>
      <c r="R53" s="21"/>
      <c r="S53" s="21"/>
      <c r="T53" s="21"/>
    </row>
    <row r="54" spans="2:20" x14ac:dyDescent="0.2">
      <c r="B54" s="49">
        <v>23</v>
      </c>
      <c r="C54" s="28"/>
      <c r="D54" s="20"/>
      <c r="E54" s="28"/>
      <c r="F54" s="21"/>
      <c r="G54" s="21"/>
      <c r="H54" s="21"/>
      <c r="I54" s="21"/>
      <c r="J54" s="21"/>
      <c r="L54" s="49">
        <v>23</v>
      </c>
      <c r="M54" s="28"/>
      <c r="N54" s="21"/>
      <c r="O54" s="21"/>
      <c r="P54" s="20"/>
      <c r="Q54" s="40"/>
      <c r="R54" s="21"/>
      <c r="S54" s="21"/>
      <c r="T54" s="21"/>
    </row>
    <row r="55" spans="2:20" x14ac:dyDescent="0.2">
      <c r="B55" s="49">
        <v>30</v>
      </c>
      <c r="C55" s="28"/>
      <c r="D55" s="20"/>
      <c r="E55" s="28"/>
      <c r="F55" s="21"/>
      <c r="G55" s="21"/>
      <c r="H55" s="21"/>
      <c r="I55" s="21"/>
      <c r="J55" s="21"/>
      <c r="L55" s="49">
        <v>30</v>
      </c>
      <c r="M55" s="28"/>
      <c r="N55" s="21"/>
      <c r="O55" s="21"/>
      <c r="P55" s="20"/>
      <c r="Q55" s="40"/>
      <c r="R55" s="21"/>
      <c r="S55" s="21"/>
      <c r="T55" s="21"/>
    </row>
    <row r="56" spans="2:20" x14ac:dyDescent="0.2">
      <c r="B56" s="51">
        <v>40884</v>
      </c>
      <c r="C56" s="28"/>
      <c r="D56" s="20"/>
      <c r="E56" s="28"/>
      <c r="F56" s="21"/>
      <c r="G56" s="21"/>
      <c r="H56" s="21"/>
      <c r="I56" s="21"/>
      <c r="J56" s="21"/>
      <c r="L56" s="51">
        <v>40884</v>
      </c>
      <c r="M56" s="28"/>
      <c r="N56" s="21"/>
      <c r="O56" s="21"/>
      <c r="P56" s="20"/>
      <c r="Q56" s="40"/>
      <c r="R56" s="21"/>
      <c r="S56" s="21"/>
      <c r="T56" s="21"/>
    </row>
    <row r="57" spans="2:20" x14ac:dyDescent="0.2">
      <c r="B57">
        <v>14</v>
      </c>
      <c r="C57" s="44"/>
      <c r="D57" s="23"/>
      <c r="E57" s="44"/>
      <c r="F57" s="24"/>
      <c r="G57" s="24"/>
      <c r="H57" s="24"/>
      <c r="I57" s="24"/>
      <c r="J57" s="21"/>
      <c r="L57">
        <v>14</v>
      </c>
      <c r="M57" s="28"/>
      <c r="N57" s="21"/>
      <c r="O57" s="21"/>
      <c r="P57" s="20"/>
      <c r="Q57" s="40"/>
      <c r="R57" s="21"/>
      <c r="S57" s="21"/>
      <c r="T57" s="21"/>
    </row>
    <row r="58" spans="2:20" x14ac:dyDescent="0.2">
      <c r="B58" s="50">
        <v>21</v>
      </c>
      <c r="C58" s="44"/>
      <c r="D58" s="21"/>
      <c r="E58" s="44"/>
      <c r="F58" s="21"/>
      <c r="G58" s="21"/>
      <c r="H58" s="21"/>
      <c r="I58" s="21"/>
      <c r="J58" s="21"/>
      <c r="L58" s="50">
        <v>21</v>
      </c>
      <c r="M58" s="28"/>
      <c r="N58" s="21"/>
      <c r="O58" s="21"/>
      <c r="P58" s="20"/>
      <c r="Q58" s="40"/>
      <c r="R58" s="21"/>
      <c r="S58" s="21"/>
      <c r="T58" s="21"/>
    </row>
    <row r="59" spans="2:20" x14ac:dyDescent="0.2">
      <c r="B59" s="50"/>
      <c r="C59" s="44"/>
      <c r="D59" s="21"/>
      <c r="E59" s="44"/>
      <c r="F59" s="21"/>
      <c r="G59" s="21"/>
      <c r="H59" s="21"/>
      <c r="I59" s="21"/>
      <c r="J59" s="21"/>
      <c r="L59" s="50"/>
      <c r="M59" s="28"/>
      <c r="N59" s="21"/>
      <c r="O59" s="21"/>
      <c r="P59" s="20"/>
      <c r="Q59" s="40"/>
      <c r="R59" s="21"/>
      <c r="S59" s="21"/>
      <c r="T59" s="21"/>
    </row>
    <row r="60" spans="2:20" ht="13.5" thickBot="1" x14ac:dyDescent="0.25">
      <c r="B60" s="60"/>
      <c r="C60" s="59"/>
      <c r="D60" s="58"/>
      <c r="E60" s="57"/>
      <c r="F60" s="58"/>
      <c r="G60" s="58"/>
      <c r="H60" s="58"/>
      <c r="I60" s="58"/>
      <c r="J60" s="58"/>
      <c r="L60" s="56"/>
      <c r="M60" s="57"/>
      <c r="N60" s="58"/>
      <c r="O60" s="58"/>
      <c r="P60" s="61"/>
      <c r="Q60" s="58"/>
      <c r="R60" s="58"/>
      <c r="S60" s="58"/>
      <c r="T60" s="58"/>
    </row>
    <row r="61" spans="2:20" x14ac:dyDescent="0.2">
      <c r="L61" s="4"/>
      <c r="M61" s="45"/>
      <c r="N61" s="45"/>
      <c r="O61" s="45"/>
      <c r="P61" s="45"/>
      <c r="Q61" s="45"/>
      <c r="R61" s="45"/>
      <c r="S61" s="45"/>
      <c r="T61" s="45"/>
    </row>
  </sheetData>
  <mergeCells count="13">
    <mergeCell ref="L1:T3"/>
    <mergeCell ref="B1:J3"/>
    <mergeCell ref="M6:N6"/>
    <mergeCell ref="O6:P6"/>
    <mergeCell ref="C6:D6"/>
    <mergeCell ref="E4:J5"/>
    <mergeCell ref="E6:F6"/>
    <mergeCell ref="G6:H6"/>
    <mergeCell ref="I6:J6"/>
    <mergeCell ref="C4:D5"/>
    <mergeCell ref="Q6:R6"/>
    <mergeCell ref="S6:T6"/>
    <mergeCell ref="L4:T5"/>
  </mergeCells>
  <phoneticPr fontId="0" type="noConversion"/>
  <pageMargins left="0.75" right="0.75" top="1" bottom="1" header="0.5" footer="0.5"/>
  <pageSetup scale="85" orientation="portrait" horizont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8"/>
  <sheetViews>
    <sheetView workbookViewId="0">
      <selection activeCell="B22" sqref="B22:J24"/>
    </sheetView>
  </sheetViews>
  <sheetFormatPr defaultRowHeight="12.75" x14ac:dyDescent="0.2"/>
  <cols>
    <col min="2" max="2" width="9.85546875" customWidth="1"/>
  </cols>
  <sheetData>
    <row r="1" spans="2:10" x14ac:dyDescent="0.2">
      <c r="B1" s="123" t="s">
        <v>24</v>
      </c>
      <c r="C1" s="124"/>
      <c r="D1" s="124"/>
      <c r="E1" s="124"/>
      <c r="F1" s="124"/>
      <c r="G1" s="124"/>
      <c r="H1" s="124"/>
      <c r="I1" s="124"/>
      <c r="J1" s="125"/>
    </row>
    <row r="2" spans="2:10" x14ac:dyDescent="0.2">
      <c r="B2" s="126"/>
      <c r="C2" s="127"/>
      <c r="D2" s="127"/>
      <c r="E2" s="127"/>
      <c r="F2" s="127"/>
      <c r="G2" s="127"/>
      <c r="H2" s="127"/>
      <c r="I2" s="127"/>
      <c r="J2" s="128"/>
    </row>
    <row r="3" spans="2:10" x14ac:dyDescent="0.2">
      <c r="B3" s="129"/>
      <c r="C3" s="130"/>
      <c r="D3" s="130"/>
      <c r="E3" s="130"/>
      <c r="F3" s="130"/>
      <c r="G3" s="130"/>
      <c r="H3" s="130"/>
      <c r="I3" s="130"/>
      <c r="J3" s="131"/>
    </row>
    <row r="4" spans="2:10" x14ac:dyDescent="0.2">
      <c r="B4" s="5"/>
      <c r="C4" s="132" t="s">
        <v>0</v>
      </c>
      <c r="D4" s="133"/>
      <c r="E4" s="136" t="s">
        <v>4</v>
      </c>
      <c r="F4" s="136"/>
      <c r="G4" s="136"/>
      <c r="H4" s="136"/>
      <c r="I4" s="136"/>
      <c r="J4" s="137"/>
    </row>
    <row r="5" spans="2:10" ht="13.5" thickBot="1" x14ac:dyDescent="0.25">
      <c r="B5" s="5"/>
      <c r="C5" s="134"/>
      <c r="D5" s="135"/>
      <c r="E5" s="138"/>
      <c r="F5" s="138"/>
      <c r="G5" s="138"/>
      <c r="H5" s="138"/>
      <c r="I5" s="138"/>
      <c r="J5" s="139"/>
    </row>
    <row r="6" spans="2:10" ht="13.5" thickBot="1" x14ac:dyDescent="0.25">
      <c r="B6" s="10"/>
      <c r="C6" s="140" t="s">
        <v>1</v>
      </c>
      <c r="D6" s="141"/>
      <c r="E6" s="142" t="s">
        <v>1</v>
      </c>
      <c r="F6" s="142"/>
      <c r="G6" s="143" t="s">
        <v>2</v>
      </c>
      <c r="H6" s="142"/>
      <c r="I6" s="143" t="s">
        <v>3</v>
      </c>
      <c r="J6" s="144"/>
    </row>
    <row r="7" spans="2:10" ht="14.25" thickTop="1" thickBot="1" x14ac:dyDescent="0.25">
      <c r="B7" s="11">
        <v>2011</v>
      </c>
      <c r="C7" s="6" t="s">
        <v>5</v>
      </c>
      <c r="D7" s="14" t="s">
        <v>6</v>
      </c>
      <c r="E7" s="9" t="s">
        <v>5</v>
      </c>
      <c r="F7" s="7" t="s">
        <v>6</v>
      </c>
      <c r="G7" s="7" t="s">
        <v>5</v>
      </c>
      <c r="H7" s="7" t="s">
        <v>6</v>
      </c>
      <c r="I7" s="7" t="s">
        <v>5</v>
      </c>
      <c r="J7" s="8" t="s">
        <v>6</v>
      </c>
    </row>
    <row r="8" spans="2:10" x14ac:dyDescent="0.2">
      <c r="B8" s="12" t="s">
        <v>12</v>
      </c>
      <c r="C8" s="15" t="str">
        <f>IF(AND('wkly entrees'!C8="", 'wkly entrees'!C9="",'wkly entrees'!C10="",'wkly entrees'!C11=""),"",AVERAGE('wkly entrees'!C8,'wkly entrees'!C9,'wkly entrees'!C10,'wkly entrees'!C11=""))</f>
        <v/>
      </c>
      <c r="D8" s="15" t="str">
        <f>IF(AND('wkly entrees'!D8="", 'wkly entrees'!D9="",'wkly entrees'!D10="",'wkly entrees'!D11=""),"",AVERAGE('wkly entrees'!D8,'wkly entrees'!D9,'wkly entrees'!D10,'wkly entrees'!D11=""))</f>
        <v/>
      </c>
      <c r="E8" s="15">
        <f>IF(AND('wkly entrees'!E8="", 'wkly entrees'!E9="",'wkly entrees'!E10="",'wkly entrees'!E11=""),"",AVERAGE('wkly entrees'!E8,'wkly entrees'!E9,'wkly entrees'!E10,'wkly entrees'!E11=""))</f>
        <v>125.33333333333333</v>
      </c>
      <c r="F8" s="15">
        <f>IF(AND('wkly entrees'!F8="", 'wkly entrees'!F9="",'wkly entrees'!F10="",'wkly entrees'!F11=""),"",AVERAGE('wkly entrees'!F8,'wkly entrees'!F9,'wkly entrees'!F10,'wkly entrees'!F11=""))</f>
        <v>155.33333333333334</v>
      </c>
      <c r="G8" s="15">
        <f>IF(AND('wkly entrees'!G8="", 'wkly entrees'!G9="",'wkly entrees'!G10="",'wkly entrees'!G11=""),"",AVERAGE('wkly entrees'!G8,'wkly entrees'!G9,'wkly entrees'!G10,'wkly entrees'!G11=""))</f>
        <v>129.33333333333334</v>
      </c>
      <c r="H8" s="15">
        <f>IF(AND('wkly entrees'!H8="", 'wkly entrees'!H9="",'wkly entrees'!H10="",'wkly entrees'!H11=""),"",AVERAGE('wkly entrees'!H8,'wkly entrees'!H9,'wkly entrees'!H10,'wkly entrees'!H11=""))</f>
        <v>149</v>
      </c>
      <c r="I8" s="15">
        <f>IF(AND('wkly entrees'!I8="", 'wkly entrees'!I9="",'wkly entrees'!I10="",'wkly entrees'!I11=""),"",AVERAGE('wkly entrees'!I8,'wkly entrees'!I9,'wkly entrees'!I10,'wkly entrees'!I11=""))</f>
        <v>125</v>
      </c>
      <c r="J8" s="15">
        <f>IF(AND('wkly entrees'!J8="", 'wkly entrees'!J9="",'wkly entrees'!J10="",'wkly entrees'!J11=""),"",AVERAGE('wkly entrees'!J8,'wkly entrees'!J9,'wkly entrees'!J10,'wkly entrees'!J11=""))</f>
        <v>148.33333333333334</v>
      </c>
    </row>
    <row r="9" spans="2:10" x14ac:dyDescent="0.2">
      <c r="B9" s="12" t="s">
        <v>13</v>
      </c>
      <c r="C9" s="15" t="str">
        <f>IF(AND('wkly entrees'!C12="", 'wkly entrees'!C13="",'wkly entrees'!C14="",'wkly entrees'!C15=""),"",AVERAGE('wkly entrees'!C12,'wkly entrees'!C13,'wkly entrees'!C14,'wkly entrees'!C15=""))</f>
        <v/>
      </c>
      <c r="D9" s="15" t="str">
        <f>IF(AND('wkly entrees'!D12="", 'wkly entrees'!D13="",'wkly entrees'!D14="",'wkly entrees'!D15=""),"",AVERAGE('wkly entrees'!D12,'wkly entrees'!D13,'wkly entrees'!D14,'wkly entrees'!D15=""))</f>
        <v/>
      </c>
      <c r="E9" s="15">
        <f>IF(AND('wkly entrees'!E12="", 'wkly entrees'!E13="",'wkly entrees'!E14="",'wkly entrees'!E15=""),"",AVERAGE('wkly entrees'!E12,'wkly entrees'!E13,'wkly entrees'!E14,'wkly entrees'!E15=""))</f>
        <v>138.66666666666666</v>
      </c>
      <c r="F9" s="15">
        <f>IF(AND('wkly entrees'!F12="", 'wkly entrees'!F13="",'wkly entrees'!F14="",'wkly entrees'!F15=""),"",AVERAGE('wkly entrees'!F12,'wkly entrees'!F13,'wkly entrees'!F14,'wkly entrees'!F15=""))</f>
        <v>160</v>
      </c>
      <c r="G9" s="15">
        <f>IF(AND('wkly entrees'!G12="", 'wkly entrees'!G13="",'wkly entrees'!G14="",'wkly entrees'!G15=""),"",AVERAGE('wkly entrees'!G12,'wkly entrees'!G13,'wkly entrees'!G14,'wkly entrees'!G15=""))</f>
        <v>147</v>
      </c>
      <c r="H9" s="15">
        <f>IF(AND('wkly entrees'!H12="", 'wkly entrees'!H13="",'wkly entrees'!H14="",'wkly entrees'!H15=""),"",AVERAGE('wkly entrees'!H12,'wkly entrees'!H13,'wkly entrees'!H14,'wkly entrees'!H15=""))</f>
        <v>155</v>
      </c>
      <c r="I9" s="15">
        <f>IF(AND('wkly entrees'!I12="", 'wkly entrees'!I13="",'wkly entrees'!I14="",'wkly entrees'!I15=""),"",AVERAGE('wkly entrees'!I12,'wkly entrees'!I13,'wkly entrees'!I14,'wkly entrees'!I15=""))</f>
        <v>141.66666666666666</v>
      </c>
      <c r="J9" s="15">
        <f>IF(AND('wkly entrees'!J12="", 'wkly entrees'!J13="",'wkly entrees'!J14="",'wkly entrees'!J15=""),"",AVERAGE('wkly entrees'!J12,'wkly entrees'!J13,'wkly entrees'!J14,'wkly entrees'!J15=""))</f>
        <v>158.33333333333334</v>
      </c>
    </row>
    <row r="10" spans="2:10" x14ac:dyDescent="0.2">
      <c r="B10" s="12" t="s">
        <v>14</v>
      </c>
      <c r="C10" s="15" t="str">
        <f>IF(AND('wkly entrees'!C16="", 'wkly entrees'!C17="",'wkly entrees'!C18="",'wkly entrees'!C19="", 'wkly entrees'!C20=""),"",AVERAGE('wkly entrees'!C16,'wkly entrees'!C17,'wkly entrees'!C18,'wkly entrees'!C19="",'wkly entrees'!C20))</f>
        <v/>
      </c>
      <c r="D10" s="15" t="str">
        <f>IF(AND('wkly entrees'!D16="", 'wkly entrees'!D17="",'wkly entrees'!D18="",'wkly entrees'!D19="", 'wkly entrees'!D20=""),"",AVERAGE('wkly entrees'!D16,'wkly entrees'!D17,'wkly entrees'!D18,'wkly entrees'!D19="",'wkly entrees'!D20))</f>
        <v/>
      </c>
      <c r="E10" s="15">
        <f>IF(AND('wkly entrees'!E16="", 'wkly entrees'!E17="",'wkly entrees'!E18="",'wkly entrees'!E19="", 'wkly entrees'!E20=""),"",AVERAGE('wkly entrees'!E16,'wkly entrees'!E17,'wkly entrees'!E18,'wkly entrees'!E19="",'wkly entrees'!E20))</f>
        <v>163.6</v>
      </c>
      <c r="F10" s="15">
        <f>IF(AND('wkly entrees'!F16="", 'wkly entrees'!F17="",'wkly entrees'!F18="",'wkly entrees'!F19="", 'wkly entrees'!F20=""),"",AVERAGE('wkly entrees'!F16,'wkly entrees'!F17,'wkly entrees'!F18,'wkly entrees'!F19="",'wkly entrees'!F20))</f>
        <v>196.8</v>
      </c>
      <c r="G10" s="15">
        <f>IF(AND('wkly entrees'!G16="", 'wkly entrees'!G17="",'wkly entrees'!G18="",'wkly entrees'!G19="", 'wkly entrees'!G20=""),"",AVERAGE('wkly entrees'!G16,'wkly entrees'!G17,'wkly entrees'!G18,'wkly entrees'!G19="",'wkly entrees'!G20))</f>
        <v>176.2</v>
      </c>
      <c r="H10" s="15">
        <f>IF(AND('wkly entrees'!H16="", 'wkly entrees'!H17="",'wkly entrees'!H18="",'wkly entrees'!H19="", 'wkly entrees'!H20=""),"",AVERAGE('wkly entrees'!H16,'wkly entrees'!H17,'wkly entrees'!H18,'wkly entrees'!H19="",'wkly entrees'!H20))</f>
        <v>202</v>
      </c>
      <c r="I10" s="15">
        <f>IF(AND('wkly entrees'!I16="", 'wkly entrees'!I17="",'wkly entrees'!I18="",'wkly entrees'!I19="", 'wkly entrees'!I20=""),"",AVERAGE('wkly entrees'!I16,'wkly entrees'!I17,'wkly entrees'!I18,'wkly entrees'!I19="",'wkly entrees'!I20))</f>
        <v>175</v>
      </c>
      <c r="J10" s="15">
        <f>IF(AND('wkly entrees'!J16="", 'wkly entrees'!J17="",'wkly entrees'!J18="",'wkly entrees'!J19="", 'wkly entrees'!J20=""),"",AVERAGE('wkly entrees'!J16,'wkly entrees'!J17,'wkly entrees'!J18,'wkly entrees'!J19="",'wkly entrees'!J20))</f>
        <v>200.6</v>
      </c>
    </row>
    <row r="11" spans="2:10" x14ac:dyDescent="0.2">
      <c r="B11" s="12" t="s">
        <v>15</v>
      </c>
      <c r="C11" s="15" t="str">
        <f>IF(AND('wkly entrees'!C21="", 'wkly entrees'!C22="",'wkly entrees'!C23="",'wkly entrees'!C24=""),"",AVERAGE('wkly entrees'!C21,'wkly entrees'!C22,'wkly entrees'!C23,'wkly entrees'!C24=""))</f>
        <v/>
      </c>
      <c r="D11" s="15" t="str">
        <f>IF(AND('wkly entrees'!D21="", 'wkly entrees'!D22="",'wkly entrees'!D23="",'wkly entrees'!D24=""),"",AVERAGE('wkly entrees'!D21,'wkly entrees'!D22,'wkly entrees'!D23,'wkly entrees'!D24=""))</f>
        <v/>
      </c>
      <c r="E11" s="15">
        <f>IF(AND('wkly entrees'!E21="", 'wkly entrees'!E22="",'wkly entrees'!E23="",'wkly entrees'!E24=""),"",AVERAGE('wkly entrees'!E21,'wkly entrees'!E22,'wkly entrees'!E23,'wkly entrees'!E24=""))</f>
        <v>127.25</v>
      </c>
      <c r="F11" s="15">
        <f>IF(AND('wkly entrees'!F21="", 'wkly entrees'!F22="",'wkly entrees'!F23="",'wkly entrees'!F24=""),"",AVERAGE('wkly entrees'!F21,'wkly entrees'!F22,'wkly entrees'!F23,'wkly entrees'!F24=""))</f>
        <v>150</v>
      </c>
      <c r="G11" s="15">
        <f>IF(AND('wkly entrees'!G21="", 'wkly entrees'!G22="",'wkly entrees'!G23="",'wkly entrees'!G24=""),"",AVERAGE('wkly entrees'!G21,'wkly entrees'!G22,'wkly entrees'!G23,'wkly entrees'!G24=""))</f>
        <v>136</v>
      </c>
      <c r="H11" s="15">
        <f>IF(AND('wkly entrees'!H21="", 'wkly entrees'!H22="",'wkly entrees'!H23="",'wkly entrees'!H24=""),"",AVERAGE('wkly entrees'!H21,'wkly entrees'!H22,'wkly entrees'!H23,'wkly entrees'!H24=""))</f>
        <v>165.25</v>
      </c>
      <c r="I11" s="15">
        <f>IF(AND('wkly entrees'!I21="", 'wkly entrees'!I22="",'wkly entrees'!I23="",'wkly entrees'!I24=""),"",AVERAGE('wkly entrees'!I21,'wkly entrees'!I22,'wkly entrees'!I23,'wkly entrees'!I24=""))</f>
        <v>140</v>
      </c>
      <c r="J11" s="15">
        <f>IF(AND('wkly entrees'!J11="", 'wkly entrees'!J12="",'wkly entrees'!J13="",'wkly entrees'!J14=""),"",AVERAGE('wkly entrees'!J11,'wkly entrees'!J12,'wkly entrees'!J13,'wkly entrees'!J14=""))</f>
        <v>154.66666666666666</v>
      </c>
    </row>
    <row r="12" spans="2:10" x14ac:dyDescent="0.2">
      <c r="B12" s="12" t="s">
        <v>16</v>
      </c>
      <c r="C12" s="15" t="str">
        <f>IF(AND('wkly entrees'!C25="", 'wkly entrees'!C26="",'wkly entrees'!C27="",'wkly entrees'!C28=""),"",AVERAGE('wkly entrees'!C25,'wkly entrees'!C26,'wkly entrees'!C27,'wkly entrees'!C28=""))</f>
        <v/>
      </c>
      <c r="D12" s="15" t="str">
        <f>IF(AND('wkly entrees'!D25="", 'wkly entrees'!D26="",'wkly entrees'!D27="",'wkly entrees'!D28=""),"",AVERAGE('wkly entrees'!D25,'wkly entrees'!D26,'wkly entrees'!D27,'wkly entrees'!D28=""))</f>
        <v/>
      </c>
      <c r="E12" s="15">
        <f>IF(AND('wkly entrees'!E25="", 'wkly entrees'!E26="",'wkly entrees'!E27="",'wkly entrees'!E28=""),"",AVERAGE('wkly entrees'!E25,'wkly entrees'!E26,'wkly entrees'!E27,'wkly entrees'!E28=""))</f>
        <v>76</v>
      </c>
      <c r="F12" s="15">
        <f>IF(AND('wkly entrees'!F25="", 'wkly entrees'!F26="",'wkly entrees'!F27="",'wkly entrees'!F28=""),"",AVERAGE('wkly entrees'!F25,'wkly entrees'!F26,'wkly entrees'!F27,'wkly entrees'!F28=""))</f>
        <v>88.5</v>
      </c>
      <c r="G12" s="15">
        <f>IF(AND('wkly entrees'!G25="", 'wkly entrees'!G26="",'wkly entrees'!G27="",'wkly entrees'!G28=""),"",AVERAGE('wkly entrees'!G25,'wkly entrees'!G26,'wkly entrees'!G27,'wkly entrees'!G28=""))</f>
        <v>143.5</v>
      </c>
      <c r="H12" s="15">
        <f>IF(AND('wkly entrees'!H25="", 'wkly entrees'!H26="",'wkly entrees'!H27="",'wkly entrees'!H28=""),"",AVERAGE('wkly entrees'!H25,'wkly entrees'!H26,'wkly entrees'!H27,'wkly entrees'!H28=""))</f>
        <v>167.5</v>
      </c>
      <c r="I12" s="15">
        <f>IF(AND('wkly entrees'!I25="", 'wkly entrees'!I26="",'wkly entrees'!I27="",'wkly entrees'!I28=""),"",AVERAGE('wkly entrees'!I25,'wkly entrees'!I26,'wkly entrees'!I27,'wkly entrees'!I28=""))</f>
        <v>147.5</v>
      </c>
      <c r="J12" s="15">
        <f>IF(AND('wkly entrees'!J25="", 'wkly entrees'!J26="",'wkly entrees'!J27="",'wkly entrees'!J28=""),"",AVERAGE('wkly entrees'!J25,'wkly entrees'!J26,'wkly entrees'!J27,'wkly entrees'!J28=""))</f>
        <v>178.75</v>
      </c>
    </row>
    <row r="13" spans="2:10" x14ac:dyDescent="0.2">
      <c r="B13" s="12" t="s">
        <v>17</v>
      </c>
      <c r="C13" s="15" t="str">
        <f>IF(AND('wkly entrees'!C29="", 'wkly entrees'!C30="",'wkly entrees'!C31="",'wkly entrees'!C32="", 'wkly entrees'!C33=""),"",AVERAGE('wkly entrees'!C29,'wkly entrees'!C30,'wkly entrees'!C31,'wkly entrees'!C32,'wkly entrees'!C33=""))</f>
        <v/>
      </c>
      <c r="D13" s="15" t="str">
        <f>IF(AND('wkly entrees'!D29="", 'wkly entrees'!D30="",'wkly entrees'!D31="",'wkly entrees'!D32="", 'wkly entrees'!D33=""),"",AVERAGE('wkly entrees'!D29,'wkly entrees'!D30,'wkly entrees'!D31,'wkly entrees'!D32,'wkly entrees'!D33=""))</f>
        <v/>
      </c>
      <c r="E13" s="15">
        <f>IF(AND('wkly entrees'!E29="", 'wkly entrees'!E30="",'wkly entrees'!E31="",'wkly entrees'!E32="", 'wkly entrees'!E33=""),"",AVERAGE('wkly entrees'!E29,'wkly entrees'!E30,'wkly entrees'!E31,'wkly entrees'!E32,'wkly entrees'!E33=""))</f>
        <v>63</v>
      </c>
      <c r="F13" s="15">
        <f>IF(AND('wkly entrees'!F29="", 'wkly entrees'!F30="",'wkly entrees'!F31="",'wkly entrees'!F32="", 'wkly entrees'!F33=""),"",AVERAGE('wkly entrees'!F29,'wkly entrees'!F30,'wkly entrees'!F31,'wkly entrees'!F32,'wkly entrees'!F33=""))</f>
        <v>80.5</v>
      </c>
      <c r="G13" s="15">
        <f>IF(AND('wkly entrees'!G29="", 'wkly entrees'!G30="",'wkly entrees'!G31="",'wkly entrees'!G32="", 'wkly entrees'!G33=""),"",AVERAGE('wkly entrees'!G29,'wkly entrees'!G30,'wkly entrees'!G31,'wkly entrees'!G32,'wkly entrees'!G33=""))</f>
        <v>119</v>
      </c>
      <c r="H13" s="15">
        <f>IF(AND('wkly entrees'!H29="", 'wkly entrees'!H30="",'wkly entrees'!H31="",'wkly entrees'!H32="", 'wkly entrees'!H33=""),"",AVERAGE('wkly entrees'!H29,'wkly entrees'!H30,'wkly entrees'!H31,'wkly entrees'!H32,'wkly entrees'!H33=""))</f>
        <v>147</v>
      </c>
      <c r="I13" s="15">
        <f>IF(AND('wkly entrees'!I29="", 'wkly entrees'!I30="",'wkly entrees'!I31="",'wkly entrees'!I32="", 'wkly entrees'!I33=""),"",AVERAGE('wkly entrees'!I29,'wkly entrees'!I30,'wkly entrees'!I31,'wkly entrees'!I32,'wkly entrees'!I33=""))</f>
        <v>122.5</v>
      </c>
      <c r="J13" s="15">
        <f>IF(AND('wkly entrees'!J29="", 'wkly entrees'!J30="",'wkly entrees'!J31="",'wkly entrees'!J32="", 'wkly entrees'!J33=""),"",AVERAGE('wkly entrees'!J29,'wkly entrees'!J30,'wkly entrees'!J31,'wkly entrees'!J32,'wkly entrees'!J33=""))</f>
        <v>150.25</v>
      </c>
    </row>
    <row r="14" spans="2:10" x14ac:dyDescent="0.2">
      <c r="B14" s="12" t="s">
        <v>18</v>
      </c>
      <c r="C14" s="15" t="str">
        <f>IF(AND('wkly entrees'!C34="", 'wkly entrees'!C35="",'wkly entrees'!C36="",'wkly entrees'!C37=""),"",AVERAGE('wkly entrees'!C34,'wkly entrees'!C35,'wkly entrees'!C36,'wkly entrees'!C37=""))</f>
        <v/>
      </c>
      <c r="D14" s="15" t="str">
        <f>IF(AND('wkly entrees'!D34="", 'wkly entrees'!D35="",'wkly entrees'!D36="",'wkly entrees'!D37=""),"",AVERAGE('wkly entrees'!D34,'wkly entrees'!D35,'wkly entrees'!D36,'wkly entrees'!D37=""))</f>
        <v/>
      </c>
      <c r="E14" s="15">
        <f>IF(AND('wkly entrees'!E34="", 'wkly entrees'!E35="",'wkly entrees'!E36="",'wkly entrees'!E37=""),"",AVERAGE('wkly entrees'!E34,'wkly entrees'!E35,'wkly entrees'!E36,'wkly entrees'!E37=""))</f>
        <v>67.5</v>
      </c>
      <c r="F14" s="15">
        <f>IF(AND('wkly entrees'!F34="", 'wkly entrees'!F35="",'wkly entrees'!F36="",'wkly entrees'!F37=""),"",AVERAGE('wkly entrees'!F34,'wkly entrees'!F35,'wkly entrees'!F36,'wkly entrees'!F37=""))</f>
        <v>82.5</v>
      </c>
      <c r="G14" s="15">
        <f>IF(AND('wkly entrees'!G34="", 'wkly entrees'!G35="",'wkly entrees'!G36="",'wkly entrees'!G37=""),"",AVERAGE('wkly entrees'!G34,'wkly entrees'!G35,'wkly entrees'!G36,'wkly entrees'!G37=""))</f>
        <v>103.33333333333333</v>
      </c>
      <c r="H14" s="15">
        <f>IF(AND('wkly entrees'!H34="", 'wkly entrees'!H35="",'wkly entrees'!H36="",'wkly entrees'!H37=""),"",AVERAGE('wkly entrees'!H34,'wkly entrees'!H35,'wkly entrees'!H36,'wkly entrees'!H37=""))</f>
        <v>116</v>
      </c>
      <c r="I14" s="15">
        <f>IF(AND('wkly entrees'!I34="", 'wkly entrees'!I35="",'wkly entrees'!I36="",'wkly entrees'!I37=""),"",AVERAGE('wkly entrees'!I34,'wkly entrees'!I35,'wkly entrees'!I36,'wkly entrees'!I37=""))</f>
        <v>101</v>
      </c>
      <c r="J14" s="15">
        <f>IF(AND('wkly entrees'!J34="", 'wkly entrees'!J35="",'wkly entrees'!J36="",'wkly entrees'!J37=""),"",AVERAGE('wkly entrees'!J34,'wkly entrees'!J35,'wkly entrees'!J36,'wkly entrees'!J37=""))</f>
        <v>119</v>
      </c>
    </row>
    <row r="15" spans="2:10" x14ac:dyDescent="0.2">
      <c r="B15" s="12" t="s">
        <v>19</v>
      </c>
      <c r="C15" s="15" t="str">
        <f>IF(AND('wkly entrees'!C38="", 'wkly entrees'!C39="", 'wkly entrees'!C40="",'wkly entrees'!C41="",'wkly entrees'!C42=""),"",AVERAGE('wkly entrees'!C38,'wkly entrees'!C39,'wkly entrees'!C40,'wkly entrees'!C41,'wkly entrees'!C42=""))</f>
        <v/>
      </c>
      <c r="D15" s="15" t="str">
        <f>IF(AND('wkly entrees'!D38="", 'wkly entrees'!D39="", 'wkly entrees'!D40="",'wkly entrees'!D41="",'wkly entrees'!D42=""),"",AVERAGE('wkly entrees'!D38,'wkly entrees'!D39,'wkly entrees'!D40,'wkly entrees'!D41,'wkly entrees'!D42=""))</f>
        <v/>
      </c>
      <c r="E15" s="15">
        <f>IF(AND('wkly entrees'!E38="", 'wkly entrees'!E39="", 'wkly entrees'!E40="",'wkly entrees'!E41="",'wkly entrees'!E42=""),"",AVERAGE('wkly entrees'!E38,'wkly entrees'!E39,'wkly entrees'!E40,'wkly entrees'!E41,'wkly entrees'!E42=""))</f>
        <v>103.75</v>
      </c>
      <c r="F15" s="15">
        <f>IF(AND('wkly entrees'!F38="", 'wkly entrees'!F39="", 'wkly entrees'!F40="",'wkly entrees'!F41="",'wkly entrees'!F42=""),"",AVERAGE('wkly entrees'!F38,'wkly entrees'!F39,'wkly entrees'!F40,'wkly entrees'!F41,'wkly entrees'!F42=""))</f>
        <v>127.25</v>
      </c>
      <c r="G15" s="15">
        <f>IF(AND('wkly entrees'!G38="", 'wkly entrees'!G39="", 'wkly entrees'!G40="",'wkly entrees'!G41="",'wkly entrees'!G42=""),"",AVERAGE('wkly entrees'!G38,'wkly entrees'!G39,'wkly entrees'!G40,'wkly entrees'!G41,'wkly entrees'!G42=""))</f>
        <v>103</v>
      </c>
      <c r="H15" s="15">
        <f>IF(AND('wkly entrees'!H38="", 'wkly entrees'!H39="", 'wkly entrees'!H40="",'wkly entrees'!H41="",'wkly entrees'!H42=""),"",AVERAGE('wkly entrees'!H38,'wkly entrees'!H39,'wkly entrees'!H40,'wkly entrees'!H41,'wkly entrees'!H42=""))</f>
        <v>119</v>
      </c>
      <c r="I15" s="15">
        <f>IF(AND('wkly entrees'!I38="", 'wkly entrees'!I39="", 'wkly entrees'!I40="",'wkly entrees'!I41="",'wkly entrees'!I42=""),"",AVERAGE('wkly entrees'!I38,'wkly entrees'!I39,'wkly entrees'!I40,'wkly entrees'!I41,'wkly entrees'!I42=""))</f>
        <v>127.6</v>
      </c>
      <c r="J15" s="15">
        <f>IF(AND('wkly entrees'!J38="", 'wkly entrees'!J39="", 'wkly entrees'!J40="",'wkly entrees'!J41="",'wkly entrees'!J42=""),"",AVERAGE('wkly entrees'!J38,'wkly entrees'!J39,'wkly entrees'!J40,'wkly entrees'!J41,'wkly entrees'!J42=""))</f>
        <v>143.4</v>
      </c>
    </row>
    <row r="16" spans="2:10" x14ac:dyDescent="0.2">
      <c r="B16" s="12" t="s">
        <v>20</v>
      </c>
      <c r="C16" s="15" t="str">
        <f>IF(AND('wkly entrees'!C43="",'wkly entrees'!C44="", 'wkly entrees'!C45="",'wkly entrees'!C146=""),"",AVERAGE('wkly entrees'!C43,'wkly entrees'!C44,'wkly entrees'!C45,'wkly entrees'!C46=""))</f>
        <v/>
      </c>
      <c r="D16" s="15" t="str">
        <f>IF(AND('wkly entrees'!D43="",'wkly entrees'!D44="", 'wkly entrees'!D45="",'wkly entrees'!D146=""),"",AVERAGE('wkly entrees'!D43,'wkly entrees'!D44,'wkly entrees'!D45,'wkly entrees'!D46=""))</f>
        <v/>
      </c>
      <c r="E16" s="15" t="str">
        <f>IF(AND('wkly entrees'!E43="",'wkly entrees'!E44="", 'wkly entrees'!E45="",'wkly entrees'!E146=""),"",AVERAGE('wkly entrees'!E43,'wkly entrees'!E44,'wkly entrees'!E45,'wkly entrees'!E46=""))</f>
        <v/>
      </c>
      <c r="F16" s="15" t="str">
        <f>IF(AND('wkly entrees'!F43="",'wkly entrees'!F44="", 'wkly entrees'!F45="",'wkly entrees'!F146=""),"",AVERAGE('wkly entrees'!F43,'wkly entrees'!F44,'wkly entrees'!F45,'wkly entrees'!F46=""))</f>
        <v/>
      </c>
      <c r="G16" s="15" t="str">
        <f>IF(AND('wkly entrees'!G43="",'wkly entrees'!G44="", 'wkly entrees'!G45="",'wkly entrees'!G146=""),"",AVERAGE('wkly entrees'!G43,'wkly entrees'!G44,'wkly entrees'!G45,'wkly entrees'!G46=""))</f>
        <v/>
      </c>
      <c r="H16" s="15" t="str">
        <f>IF(AND('wkly entrees'!H43="",'wkly entrees'!H44="", 'wkly entrees'!H45="",'wkly entrees'!H146=""),"",AVERAGE('wkly entrees'!H43,'wkly entrees'!H44,'wkly entrees'!H45,'wkly entrees'!H46=""))</f>
        <v/>
      </c>
      <c r="I16" s="15" t="str">
        <f>IF(AND('wkly entrees'!I43="",'wkly entrees'!I44="", 'wkly entrees'!I45="",'wkly entrees'!I146=""),"",AVERAGE('wkly entrees'!I43,'wkly entrees'!I44,'wkly entrees'!I45,'wkly entrees'!I46=""))</f>
        <v/>
      </c>
      <c r="J16" s="15" t="str">
        <f>IF(AND('wkly entrees'!J43="",'wkly entrees'!J44="", 'wkly entrees'!J45="",'wkly entrees'!J146=""),"",AVERAGE('wkly entrees'!J43,'wkly entrees'!J44,'wkly entrees'!J45,'wkly entrees'!J46=""))</f>
        <v/>
      </c>
    </row>
    <row r="17" spans="2:10" x14ac:dyDescent="0.2">
      <c r="B17" s="12" t="s">
        <v>21</v>
      </c>
      <c r="C17" s="15" t="str">
        <f>IF(AND('wkly entrees'!C47="", 'wkly entrees'!C48="",'wkly entrees'!C49="",'wkly entrees'!C50=""),"",AVERAGE('wkly entrees'!C47,'wkly entrees'!C48,'wkly entrees'!C49,'wkly entrees'!C50=""))</f>
        <v/>
      </c>
      <c r="D17" s="15" t="str">
        <f>IF(AND('wkly entrees'!D47="", 'wkly entrees'!D48="",'wkly entrees'!D49="",'wkly entrees'!D50=""),"",AVERAGE('wkly entrees'!D47,'wkly entrees'!D48,'wkly entrees'!D49,'wkly entrees'!D50=""))</f>
        <v/>
      </c>
      <c r="E17" s="15" t="str">
        <f>IF(AND('wkly entrees'!E47="", 'wkly entrees'!E48="",'wkly entrees'!E49="",'wkly entrees'!E50=""),"",AVERAGE('wkly entrees'!E47,'wkly entrees'!E48,'wkly entrees'!E49,'wkly entrees'!E50=""))</f>
        <v/>
      </c>
      <c r="F17" s="15" t="str">
        <f>IF(AND('wkly entrees'!F47="", 'wkly entrees'!F48="",'wkly entrees'!F49="",'wkly entrees'!F50=""),"",AVERAGE('wkly entrees'!F47,'wkly entrees'!F48,'wkly entrees'!F49,'wkly entrees'!F50=""))</f>
        <v/>
      </c>
      <c r="G17" s="15" t="str">
        <f>IF(AND('wkly entrees'!G47="", 'wkly entrees'!G48="",'wkly entrees'!G49="",'wkly entrees'!G50=""),"",AVERAGE('wkly entrees'!G47,'wkly entrees'!G48,'wkly entrees'!G49,'wkly entrees'!G50=""))</f>
        <v/>
      </c>
      <c r="H17" s="15" t="str">
        <f>IF(AND('wkly entrees'!H47="", 'wkly entrees'!H48="",'wkly entrees'!H49="",'wkly entrees'!H50=""),"",AVERAGE('wkly entrees'!H47,'wkly entrees'!H48,'wkly entrees'!H49,'wkly entrees'!H50=""))</f>
        <v/>
      </c>
      <c r="I17" s="15" t="str">
        <f>IF(AND('wkly entrees'!I47="", 'wkly entrees'!I48="",'wkly entrees'!I49="",'wkly entrees'!I50=""),"",AVERAGE('wkly entrees'!I47,'wkly entrees'!I48,'wkly entrees'!I49,'wkly entrees'!I50=""))</f>
        <v/>
      </c>
      <c r="J17" s="15" t="str">
        <f>IF(AND('wkly entrees'!J47="", 'wkly entrees'!J48="",'wkly entrees'!J49="",'wkly entrees'!J50=""),"",AVERAGE('wkly entrees'!J47,'wkly entrees'!J48,'wkly entrees'!J49,'wkly entrees'!J50=""))</f>
        <v/>
      </c>
    </row>
    <row r="18" spans="2:10" x14ac:dyDescent="0.2">
      <c r="B18" s="12" t="s">
        <v>22</v>
      </c>
      <c r="C18" s="15" t="str">
        <f>IF(AND('wkly entrees'!C51="", 'wkly entrees'!C52="", 'wkly entrees'!C53="",'wkly entrees'!C54="",'wkly entrees'!C55=""),"",AVERAGE('wkly entrees'!C51,'wkly entrees'!C52,'wkly entrees'!C53,'wkly entrees'!C54,'wkly entrees'!C55=""))</f>
        <v/>
      </c>
      <c r="D18" s="15" t="str">
        <f>IF(AND('wkly entrees'!D51="", 'wkly entrees'!D52="", 'wkly entrees'!D53="",'wkly entrees'!D54="",'wkly entrees'!D55=""),"",AVERAGE('wkly entrees'!D51,'wkly entrees'!D52,'wkly entrees'!D53,'wkly entrees'!D54,'wkly entrees'!D55=""))</f>
        <v/>
      </c>
      <c r="E18" s="15" t="str">
        <f>IF(AND('wkly entrees'!E51="", 'wkly entrees'!E52="", 'wkly entrees'!E53="",'wkly entrees'!E54="",'wkly entrees'!E55=""),"",AVERAGE('wkly entrees'!E51,'wkly entrees'!E52,'wkly entrees'!E53,'wkly entrees'!E54,'wkly entrees'!E55=""))</f>
        <v/>
      </c>
      <c r="F18" s="15" t="str">
        <f>IF(AND('wkly entrees'!F51="", 'wkly entrees'!F52="", 'wkly entrees'!F53="",'wkly entrees'!F54="",'wkly entrees'!F55=""),"",AVERAGE('wkly entrees'!F51,'wkly entrees'!F52,'wkly entrees'!F53,'wkly entrees'!F54,'wkly entrees'!F55=""))</f>
        <v/>
      </c>
      <c r="G18" s="15" t="str">
        <f>IF(AND('wkly entrees'!G51="", 'wkly entrees'!G52="", 'wkly entrees'!G53="",'wkly entrees'!G54="",'wkly entrees'!G55=""),"",AVERAGE('wkly entrees'!G51,'wkly entrees'!G52,'wkly entrees'!G53,'wkly entrees'!G54,'wkly entrees'!G55=""))</f>
        <v/>
      </c>
      <c r="H18" s="15" t="str">
        <f>IF(AND('wkly entrees'!H51="", 'wkly entrees'!H52="", 'wkly entrees'!H53="",'wkly entrees'!H54="",'wkly entrees'!H55=""),"",AVERAGE('wkly entrees'!H51,'wkly entrees'!H52,'wkly entrees'!H53,'wkly entrees'!H54,'wkly entrees'!H55=""))</f>
        <v/>
      </c>
      <c r="I18" s="15" t="str">
        <f>IF(AND('wkly entrees'!I51="", 'wkly entrees'!I52="", 'wkly entrees'!I53="",'wkly entrees'!I54="",'wkly entrees'!I55=""),"",AVERAGE('wkly entrees'!I51,'wkly entrees'!I52,'wkly entrees'!I53,'wkly entrees'!I54,'wkly entrees'!I55=""))</f>
        <v/>
      </c>
      <c r="J18" s="15" t="str">
        <f>IF(AND('wkly entrees'!J51="", 'wkly entrees'!J52="", 'wkly entrees'!J53="",'wkly entrees'!J54="",'wkly entrees'!J55=""),"",AVERAGE('wkly entrees'!J51,'wkly entrees'!J52,'wkly entrees'!J53,'wkly entrees'!J54,'wkly entrees'!J55=""))</f>
        <v/>
      </c>
    </row>
    <row r="19" spans="2:10" x14ac:dyDescent="0.2">
      <c r="B19" s="12" t="s">
        <v>23</v>
      </c>
      <c r="C19" s="15" t="str">
        <f>IF(AND('wkly entrees'!C56="", 'wkly entrees'!C57="",'wkly entrees'!C58=""),"",AVERAGE('wkly entrees'!C56,'wkly entrees'!C57,'wkly entrees'!C58=""))</f>
        <v/>
      </c>
      <c r="D19" s="15" t="str">
        <f>IF(AND('wkly entrees'!D56="", 'wkly entrees'!D57="",'wkly entrees'!D58=""),"",AVERAGE('wkly entrees'!D56,'wkly entrees'!D57,'wkly entrees'!D58=""))</f>
        <v/>
      </c>
      <c r="E19" s="15" t="str">
        <f>IF(AND('wkly entrees'!E56="", 'wkly entrees'!E57="",'wkly entrees'!E58=""),"",AVERAGE('wkly entrees'!E56,'wkly entrees'!E57,'wkly entrees'!E58=""))</f>
        <v/>
      </c>
      <c r="F19" s="15" t="str">
        <f>IF(AND('wkly entrees'!F56="", 'wkly entrees'!F57="",'wkly entrees'!F58=""),"",AVERAGE('wkly entrees'!F56,'wkly entrees'!F57,'wkly entrees'!F58=""))</f>
        <v/>
      </c>
      <c r="G19" s="15" t="str">
        <f>IF(AND('wkly entrees'!G56="", 'wkly entrees'!G57="",'wkly entrees'!G58=""),"",AVERAGE('wkly entrees'!G56,'wkly entrees'!G57,'wkly entrees'!G58=""))</f>
        <v/>
      </c>
      <c r="H19" s="15" t="str">
        <f>IF(AND('wkly entrees'!H56="", 'wkly entrees'!H57="",'wkly entrees'!H58=""),"",AVERAGE('wkly entrees'!H56,'wkly entrees'!H57,'wkly entrees'!H58=""))</f>
        <v/>
      </c>
      <c r="I19" s="15" t="str">
        <f>IF(AND('wkly entrees'!I56="", 'wkly entrees'!I57="",'wkly entrees'!I58=""),"",AVERAGE('wkly entrees'!I56,'wkly entrees'!I57,'wkly entrees'!I58=""))</f>
        <v/>
      </c>
      <c r="J19" s="15" t="str">
        <f>IF(AND('wkly entrees'!J56="", 'wkly entrees'!J57="",'wkly entrees'!J58=""),"",AVERAGE('wkly entrees'!J56,'wkly entrees'!J57,'wkly entrees'!J58=""))</f>
        <v/>
      </c>
    </row>
    <row r="20" spans="2:10" x14ac:dyDescent="0.2">
      <c r="B20" s="71"/>
      <c r="C20" s="72"/>
      <c r="D20" s="72"/>
      <c r="E20" s="72"/>
      <c r="F20" s="72"/>
      <c r="G20" s="72"/>
      <c r="H20" s="72"/>
      <c r="I20" s="72"/>
      <c r="J20" s="72"/>
    </row>
    <row r="21" spans="2:10" x14ac:dyDescent="0.2">
      <c r="C21" s="15"/>
    </row>
    <row r="22" spans="2:10" x14ac:dyDescent="0.2">
      <c r="B22" s="145" t="s">
        <v>8</v>
      </c>
      <c r="C22" s="146"/>
      <c r="D22" s="146"/>
      <c r="E22" s="146"/>
      <c r="F22" s="146"/>
      <c r="G22" s="146"/>
      <c r="H22" s="146"/>
      <c r="I22" s="146"/>
      <c r="J22" s="147"/>
    </row>
    <row r="23" spans="2:10" x14ac:dyDescent="0.2">
      <c r="B23" s="148"/>
      <c r="C23" s="89"/>
      <c r="D23" s="89"/>
      <c r="E23" s="89"/>
      <c r="F23" s="89"/>
      <c r="G23" s="89"/>
      <c r="H23" s="89"/>
      <c r="I23" s="89"/>
      <c r="J23" s="149"/>
    </row>
    <row r="24" spans="2:10" x14ac:dyDescent="0.2">
      <c r="B24" s="150"/>
      <c r="C24" s="151"/>
      <c r="D24" s="151"/>
      <c r="E24" s="151"/>
      <c r="F24" s="151"/>
      <c r="G24" s="151"/>
      <c r="H24" s="151"/>
      <c r="I24" s="151"/>
      <c r="J24" s="152"/>
    </row>
    <row r="25" spans="2:10" ht="13.5" thickBot="1" x14ac:dyDescent="0.25">
      <c r="B25" s="10"/>
      <c r="C25" s="140" t="s">
        <v>9</v>
      </c>
      <c r="D25" s="153"/>
      <c r="E25" s="154" t="s">
        <v>25</v>
      </c>
      <c r="F25" s="141"/>
      <c r="G25" s="153" t="s">
        <v>10</v>
      </c>
      <c r="H25" s="153"/>
      <c r="I25" s="154" t="s">
        <v>11</v>
      </c>
      <c r="J25" s="155"/>
    </row>
    <row r="26" spans="2:10" ht="14.25" thickTop="1" thickBot="1" x14ac:dyDescent="0.25">
      <c r="B26" s="11">
        <v>2011</v>
      </c>
      <c r="C26" s="6" t="s">
        <v>5</v>
      </c>
      <c r="D26" s="7" t="s">
        <v>6</v>
      </c>
      <c r="E26" s="7" t="s">
        <v>5</v>
      </c>
      <c r="F26" s="14" t="s">
        <v>6</v>
      </c>
      <c r="G26" s="9" t="s">
        <v>5</v>
      </c>
      <c r="H26" s="7" t="s">
        <v>6</v>
      </c>
      <c r="I26" s="7" t="s">
        <v>5</v>
      </c>
      <c r="J26" s="8" t="s">
        <v>6</v>
      </c>
    </row>
    <row r="27" spans="2:10" x14ac:dyDescent="0.2">
      <c r="B27" s="12" t="s">
        <v>12</v>
      </c>
      <c r="C27" s="15">
        <f>IF(AND('wkly entrees'!M8="",'wkly entrees'!M9="",'wkly entrees'!M10="",'wkly entrees'!M11=""),"",AVERAGE('wkly entrees'!M8,'wkly entrees'!M9,'wkly entrees'!M10,'wkly entrees'!M11))</f>
        <v>90</v>
      </c>
      <c r="D27" s="15">
        <f>IF(AND('wkly entrees'!N8="",'wkly entrees'!N9="",'wkly entrees'!N10="",'wkly entrees'!N11=""),"",AVERAGE('wkly entrees'!N8,'wkly entrees'!N9,'wkly entrees'!N10,'wkly entrees'!N11))</f>
        <v>118.66666666666667</v>
      </c>
      <c r="E27" s="15">
        <f>IF(AND('wkly entrees'!O8="",'wkly entrees'!O9="",'wkly entrees'!O10="",'wkly entrees'!O11=""),"",AVERAGE('wkly entrees'!O8,'wkly entrees'!O9,'wkly entrees'!O10,'wkly entrees'!O11))</f>
        <v>118</v>
      </c>
      <c r="F27" s="15">
        <f>IF(AND('wkly entrees'!P8="",'wkly entrees'!P9="",'wkly entrees'!P10="",'wkly entrees'!P11=""),"",AVERAGE('wkly entrees'!P8,'wkly entrees'!P9,'wkly entrees'!P10,'wkly entrees'!P11))</f>
        <v>139</v>
      </c>
      <c r="G27" s="15" t="str">
        <f>IF(AND('wkly entrees'!Q8="",'wkly entrees'!Q9="",'wkly entrees'!Q10="",'wkly entrees'!Q11=""),"",AVERAGE('wkly entrees'!Q8,'wkly entrees'!Q9,'wkly entrees'!Q10,'wkly entrees'!Q11))</f>
        <v/>
      </c>
      <c r="H27" s="15" t="str">
        <f>IF(AND('wkly entrees'!R8="",'wkly entrees'!R9="",'wkly entrees'!R10="",'wkly entrees'!R11=""),"",AVERAGE('wkly entrees'!R8,'wkly entrees'!R9,'wkly entrees'!R10,'wkly entrees'!R11))</f>
        <v/>
      </c>
      <c r="I27" s="15">
        <f>IF(AND('wkly entrees'!S8="",'wkly entrees'!S9="",'wkly entrees'!S10="",'wkly entrees'!S11=""),"",AVERAGE('wkly entrees'!S8,'wkly entrees'!S9,'wkly entrees'!S10,'wkly entrees'!S11))</f>
        <v>100</v>
      </c>
      <c r="J27" s="15">
        <f>IF(AND('wkly entrees'!T8="",'wkly entrees'!T9="",'wkly entrees'!T10="",'wkly entrees'!T11=""),"",AVERAGE('wkly entrees'!T8,'wkly entrees'!T9,'wkly entrees'!T10,'wkly entrees'!T11))</f>
        <v>105</v>
      </c>
    </row>
    <row r="28" spans="2:10" x14ac:dyDescent="0.2">
      <c r="B28" s="12" t="s">
        <v>13</v>
      </c>
      <c r="C28" s="15">
        <f>IF(AND('wkly entrees'!M12="",'wkly entrees'!M13="",'wkly entrees'!M14="",'wkly entrees'!M15=""),"",AVERAGE('wkly entrees'!M12,'wkly entrees'!M13,'wkly entrees'!M14,'wkly entrees'!M15))</f>
        <v>86.666666666666671</v>
      </c>
      <c r="D28" s="15">
        <f>IF(AND('wkly entrees'!N12="",'wkly entrees'!N13="",'wkly entrees'!N14="",'wkly entrees'!N15=""),"",AVERAGE('wkly entrees'!N12,'wkly entrees'!N13,'wkly entrees'!N14,'wkly entrees'!N15))</f>
        <v>102.33333333333333</v>
      </c>
      <c r="E28" s="15">
        <f>IF(AND('wkly entrees'!O12="",'wkly entrees'!O13="",'wkly entrees'!O14="",'wkly entrees'!O15=""),"",AVERAGE('wkly entrees'!O12,'wkly entrees'!O13,'wkly entrees'!O14,'wkly entrees'!O15))</f>
        <v>85.5</v>
      </c>
      <c r="F28" s="15">
        <f>IF(AND('wkly entrees'!P12="",'wkly entrees'!P13="",'wkly entrees'!P14="",'wkly entrees'!P15=""),"",AVERAGE('wkly entrees'!P12,'wkly entrees'!P13,'wkly entrees'!P14,'wkly entrees'!P15))</f>
        <v>110</v>
      </c>
      <c r="G28" s="15">
        <f>IF(AND('wkly entrees'!Q12="",'wkly entrees'!Q13="",'wkly entrees'!Q14="",'wkly entrees'!Q15=""),"",AVERAGE('wkly entrees'!Q12,'wkly entrees'!Q13,'wkly entrees'!Q14,'wkly entrees'!Q15))</f>
        <v>76</v>
      </c>
      <c r="H28" s="15">
        <f>IF(AND('wkly entrees'!R12="",'wkly entrees'!R13="",'wkly entrees'!R14="",'wkly entrees'!R15=""),"",AVERAGE('wkly entrees'!R12,'wkly entrees'!R13,'wkly entrees'!R14,'wkly entrees'!R15))</f>
        <v>97</v>
      </c>
      <c r="I28" s="15">
        <f>IF(AND('wkly entrees'!S12="",'wkly entrees'!S13="",'wkly entrees'!S14="",'wkly entrees'!S15=""),"",AVERAGE('wkly entrees'!S12,'wkly entrees'!S13,'wkly entrees'!S14,'wkly entrees'!S15))</f>
        <v>68</v>
      </c>
      <c r="J28" s="15">
        <f>IF(AND('wkly entrees'!T13="",'wkly entrees'!T14="",'wkly entrees'!T15="",'wkly entrees'!T16=""),"",AVERAGE('wkly entrees'!T13,'wkly entrees'!T14,'wkly entrees'!T15,'wkly entrees'!T16))</f>
        <v>112</v>
      </c>
    </row>
    <row r="29" spans="2:10" x14ac:dyDescent="0.2">
      <c r="B29" s="12" t="s">
        <v>14</v>
      </c>
      <c r="C29" s="15">
        <f>IF(AND('wkly entrees'!M16="",'wkly entrees'!M17="",'wkly entrees'!M18="",'wkly entrees'!M19="",'wkly entrees'!M20=""),"",AVERAGE('wkly entrees'!M16,'wkly entrees'!M17,'wkly entrees'!M18,'wkly entrees'!M19,'wkly entrees'!M20))</f>
        <v>85.6</v>
      </c>
      <c r="D29" s="15">
        <f>IF(AND('wkly entrees'!N16="",'wkly entrees'!N17="",'wkly entrees'!N18="",'wkly entrees'!N19="",'wkly entrees'!N20=""),"",AVERAGE('wkly entrees'!N16,'wkly entrees'!N17,'wkly entrees'!N18,'wkly entrees'!N19,'wkly entrees'!N20))</f>
        <v>101.2</v>
      </c>
      <c r="E29" s="15">
        <f>IF(AND('wkly entrees'!O16="",'wkly entrees'!O17="",'wkly entrees'!O18="",'wkly entrees'!O19="",'wkly entrees'!O20=""),"",AVERAGE('wkly entrees'!O16,'wkly entrees'!O17,'wkly entrees'!O18,'wkly entrees'!O19,'wkly entrees'!O20))</f>
        <v>91.4</v>
      </c>
      <c r="F29" s="15">
        <f>IF(AND('wkly entrees'!P16="",'wkly entrees'!P17="",'wkly entrees'!P18="",'wkly entrees'!P19="",'wkly entrees'!P20=""),"",AVERAGE('wkly entrees'!P16,'wkly entrees'!P17,'wkly entrees'!P18,'wkly entrees'!P19,'wkly entrees'!P20))</f>
        <v>118.6</v>
      </c>
      <c r="G29" s="15">
        <f>IF(AND('wkly entrees'!Q16="",'wkly entrees'!Q17="",'wkly entrees'!Q18="",'wkly entrees'!Q19="",'wkly entrees'!Q20=""),"",AVERAGE('wkly entrees'!Q16,'wkly entrees'!Q17,'wkly entrees'!Q18,'wkly entrees'!Q19,'wkly entrees'!Q20))</f>
        <v>61.5</v>
      </c>
      <c r="H29" s="15">
        <f>IF(AND('wkly entrees'!R16="",'wkly entrees'!R17="",'wkly entrees'!R18="",'wkly entrees'!R19="",'wkly entrees'!R20=""),"",AVERAGE('wkly entrees'!R16,'wkly entrees'!R17,'wkly entrees'!R18,'wkly entrees'!R19,'wkly entrees'!R20))</f>
        <v>80</v>
      </c>
      <c r="I29" s="15">
        <f>IF(AND('wkly entrees'!S16="",'wkly entrees'!S17="",'wkly entrees'!S18="",'wkly entrees'!S19="",'wkly entrees'!S20=""),"",AVERAGE('wkly entrees'!S16,'wkly entrees'!S17,'wkly entrees'!S18,'wkly entrees'!S19,'wkly entrees'!S20))</f>
        <v>75</v>
      </c>
      <c r="J29" s="15">
        <f>IF(AND('wkly entrees'!T16="",'wkly entrees'!T17="",'wkly entrees'!T18="",'wkly entrees'!T19="",'wkly entrees'!T20=""),"",AVERAGE('wkly entrees'!T16,'wkly entrees'!T17,'wkly entrees'!T18,'wkly entrees'!T19,'wkly entrees'!T20))</f>
        <v>99</v>
      </c>
    </row>
    <row r="30" spans="2:10" x14ac:dyDescent="0.2">
      <c r="B30" s="12" t="s">
        <v>15</v>
      </c>
      <c r="C30" s="15">
        <f>IF(AND('wkly entrees'!M21="",'wkly entrees'!M22="",'wkly entrees'!M23="",'wkly entrees'!M24=""),"",AVERAGE('wkly entrees'!M21,'wkly entrees'!M22,'wkly entrees'!M23,'wkly entrees'!M24))</f>
        <v>68.75</v>
      </c>
      <c r="D30" s="15">
        <f>IF(AND('wkly entrees'!N21="",'wkly entrees'!N22="",'wkly entrees'!N23="",'wkly entrees'!N24=""),"",AVERAGE('wkly entrees'!N21,'wkly entrees'!N22,'wkly entrees'!N23,'wkly entrees'!N24))</f>
        <v>84</v>
      </c>
      <c r="E30" s="15">
        <f>IF(AND('wkly entrees'!O21="",'wkly entrees'!O22="",'wkly entrees'!O23="",'wkly entrees'!O24=""),"",AVERAGE('wkly entrees'!O21,'wkly entrees'!O22,'wkly entrees'!O23,'wkly entrees'!O24))</f>
        <v>81.25</v>
      </c>
      <c r="F30" s="15">
        <f>IF(AND('wkly entrees'!P21="",'wkly entrees'!P22="",'wkly entrees'!P23="",'wkly entrees'!P24=""),"",AVERAGE('wkly entrees'!P21,'wkly entrees'!P22,'wkly entrees'!P23,'wkly entrees'!P24))</f>
        <v>110.375</v>
      </c>
      <c r="G30" s="15" t="str">
        <f>IF(AND('wkly entrees'!Q21="",'wkly entrees'!Q22="",'wkly entrees'!Q23="",'wkly entrees'!Q24=""),"",AVERAGE('wkly entrees'!Q21,'wkly entrees'!Q22,'wkly entrees'!Q23,'wkly entrees'!Q24))</f>
        <v/>
      </c>
      <c r="H30" s="15" t="str">
        <f>IF(AND('wkly entrees'!R21="",'wkly entrees'!R22="",'wkly entrees'!R23="",'wkly entrees'!R24=""),"",AVERAGE('wkly entrees'!R21,'wkly entrees'!R22,'wkly entrees'!R23,'wkly entrees'!R24))</f>
        <v/>
      </c>
      <c r="I30" s="15" t="str">
        <f>IF(AND('wkly entrees'!S21="",'wkly entrees'!S22="",'wkly entrees'!S23="",'wkly entrees'!S24=""),"",AVERAGE('wkly entrees'!S21,'wkly entrees'!S22,'wkly entrees'!S23,'wkly entrees'!S24))</f>
        <v/>
      </c>
      <c r="J30" s="15" t="str">
        <f>IF(AND('wkly entrees'!T21="",'wkly entrees'!T22="",'wkly entrees'!T23="",'wkly entrees'!T24=""),"",AVERAGE('wkly entrees'!T21,'wkly entrees'!T22,'wkly entrees'!T23,'wkly entrees'!T24))</f>
        <v/>
      </c>
    </row>
    <row r="31" spans="2:10" x14ac:dyDescent="0.2">
      <c r="B31" s="12" t="s">
        <v>16</v>
      </c>
      <c r="C31" s="15">
        <f>IF(AND('wkly entrees'!M25="",'wkly entrees'!M26="",'wkly entrees'!M27="",'wkly entrees'!M28=""),"",AVERAGE('wkly entrees'!M25,'wkly entrees'!M26,'wkly entrees'!M27,'wkly entrees'!M28))</f>
        <v>55</v>
      </c>
      <c r="D31" s="15">
        <f>IF(AND('wkly entrees'!N25="",'wkly entrees'!N26="",'wkly entrees'!N27="",'wkly entrees'!N28=""),"",AVERAGE('wkly entrees'!N25,'wkly entrees'!N26,'wkly entrees'!N27,'wkly entrees'!N28))</f>
        <v>74.75</v>
      </c>
      <c r="E31" s="15">
        <f>IF(AND('wkly entrees'!O25="",'wkly entrees'!O26="",'wkly entrees'!O27="",'wkly entrees'!O28=""),"",AVERAGE('wkly entrees'!O25,'wkly entrees'!O26,'wkly entrees'!O27,'wkly entrees'!O28))</f>
        <v>83</v>
      </c>
      <c r="F31" s="15">
        <f>IF(AND('wkly entrees'!P25="",'wkly entrees'!P26="",'wkly entrees'!P27="",'wkly entrees'!P28=""),"",AVERAGE('wkly entrees'!P25,'wkly entrees'!P26,'wkly entrees'!P27,'wkly entrees'!P28))</f>
        <v>102.75</v>
      </c>
      <c r="G31" s="15">
        <f>IF(AND('wkly entrees'!Q25="",'wkly entrees'!Q26="",'wkly entrees'!Q27="",'wkly entrees'!Q28=""),"",AVERAGE('wkly entrees'!Q25,'wkly entrees'!Q26,'wkly entrees'!Q27,'wkly entrees'!Q28))</f>
        <v>33.5</v>
      </c>
      <c r="H31" s="15">
        <f>IF(AND('wkly entrees'!R25="",'wkly entrees'!R26="",'wkly entrees'!R27="",'wkly entrees'!R28=""),"",AVERAGE('wkly entrees'!R25,'wkly entrees'!R26,'wkly entrees'!R27,'wkly entrees'!R28))</f>
        <v>54.5</v>
      </c>
      <c r="I31" s="15">
        <f>IF(AND('wkly entrees'!S25="",'wkly entrees'!S26="",'wkly entrees'!S27="",'wkly entrees'!S28=""),"",AVERAGE('wkly entrees'!S25,'wkly entrees'!S26,'wkly entrees'!S27,'wkly entrees'!S28))</f>
        <v>46</v>
      </c>
      <c r="J31" s="15">
        <f>IF(AND('wkly entrees'!T25="",'wkly entrees'!T26="",'wkly entrees'!T27="",'wkly entrees'!T28=""),"",AVERAGE('wkly entrees'!T25,'wkly entrees'!T26,'wkly entrees'!T27,'wkly entrees'!T28))</f>
        <v>65</v>
      </c>
    </row>
    <row r="32" spans="2:10" x14ac:dyDescent="0.2">
      <c r="B32" s="12" t="s">
        <v>17</v>
      </c>
      <c r="C32" s="15">
        <f>IF(AND('wkly entrees'!M29="",'wkly entrees'!M30="",'wkly entrees'!M31="",'wkly entrees'!M32="",'wkly entrees'!M33=""),"",AVERAGE('wkly entrees'!M29,'wkly entrees'!M30,'wkly entrees'!M31,'wkly entrees'!M32,'wkly entrees'!M33))</f>
        <v>48.333333333333336</v>
      </c>
      <c r="D32" s="15">
        <f>IF(AND('wkly entrees'!N29="",'wkly entrees'!N30="",'wkly entrees'!N31="",'wkly entrees'!N32="",'wkly entrees'!N33=""),"",AVERAGE('wkly entrees'!N29,'wkly entrees'!N30,'wkly entrees'!N31,'wkly entrees'!N32,'wkly entrees'!N33))</f>
        <v>70.333333333333329</v>
      </c>
      <c r="E32" s="15">
        <f>IF(AND('wkly entrees'!O29="",'wkly entrees'!O30="",'wkly entrees'!O31="",'wkly entrees'!O32="",'wkly entrees'!O33=""),"",AVERAGE('wkly entrees'!O29,'wkly entrees'!O30,'wkly entrees'!O31,'wkly entrees'!O32,'wkly entrees'!O33))</f>
        <v>90</v>
      </c>
      <c r="F32" s="15">
        <f>IF(AND('wkly entrees'!P29="",'wkly entrees'!P30="",'wkly entrees'!P31="",'wkly entrees'!P32="",'wkly entrees'!P33=""),"",AVERAGE('wkly entrees'!P29,'wkly entrees'!P30,'wkly entrees'!P31,'wkly entrees'!P32,'wkly entrees'!P33))</f>
        <v>118.66666666666667</v>
      </c>
      <c r="G32" s="15">
        <f>IF(AND('wkly entrees'!Q29="",'wkly entrees'!Q30="",'wkly entrees'!Q31="",'wkly entrees'!Q32="",'wkly entrees'!Q33=""),"",AVERAGE('wkly entrees'!Q29,'wkly entrees'!Q30,'wkly entrees'!Q31,'wkly entrees'!Q32,'wkly entrees'!Q33))</f>
        <v>38</v>
      </c>
      <c r="H32" s="15">
        <f>IF(AND('wkly entrees'!R29="",'wkly entrees'!R30="",'wkly entrees'!R31="",'wkly entrees'!R32="",'wkly entrees'!R33=""),"",AVERAGE('wkly entrees'!R29,'wkly entrees'!R30,'wkly entrees'!R31,'wkly entrees'!R32,'wkly entrees'!R33))</f>
        <v>49</v>
      </c>
      <c r="I32" s="15">
        <f>IF(AND('wkly entrees'!S29="",'wkly entrees'!S30="",'wkly entrees'!S31="",'wkly entrees'!S32="",'wkly entrees'!S33=""),"",AVERAGE('wkly entrees'!S29,'wkly entrees'!S30,'wkly entrees'!S31,'wkly entrees'!S32,'wkly entrees'!S33))</f>
        <v>30</v>
      </c>
      <c r="J32" s="15">
        <f>IF(AND('wkly entrees'!T29="",'wkly entrees'!T30="",'wkly entrees'!T31="",'wkly entrees'!T32="",'wkly entrees'!T33=""),"",AVERAGE('wkly entrees'!T29,'wkly entrees'!T30,'wkly entrees'!T31,'wkly entrees'!T32,'wkly entrees'!T33))</f>
        <v>40</v>
      </c>
    </row>
    <row r="33" spans="2:10" x14ac:dyDescent="0.2">
      <c r="B33" s="12" t="s">
        <v>18</v>
      </c>
      <c r="C33" s="15">
        <f>IF(AND('wkly entrees'!M34="",'wkly entrees'!M35="",'wkly entrees'!M36="",'wkly entrees'!M37=""),"",AVERAGE('wkly entrees'!M34,'wkly entrees'!M35,'wkly entrees'!M36,'wkly entrees'!M37))</f>
        <v>51.5</v>
      </c>
      <c r="D33" s="15">
        <f>IF(AND('wkly entrees'!N34="",'wkly entrees'!N35="",'wkly entrees'!N36="",'wkly entrees'!N37=""),"",AVERAGE('wkly entrees'!N34,'wkly entrees'!N35,'wkly entrees'!N36,'wkly entrees'!N37))</f>
        <v>67</v>
      </c>
      <c r="E33" s="15">
        <f>IF(AND('wkly entrees'!O34="",'wkly entrees'!O35="",'wkly entrees'!O36="",'wkly entrees'!O37=""),"",AVERAGE('wkly entrees'!O34,'wkly entrees'!O35,'wkly entrees'!O36,'wkly entrees'!O37))</f>
        <v>76.666666666666671</v>
      </c>
      <c r="F33" s="15">
        <f>IF(AND('wkly entrees'!P34="",'wkly entrees'!P35="",'wkly entrees'!P36="",'wkly entrees'!P37=""),"",AVERAGE('wkly entrees'!P34,'wkly entrees'!P35,'wkly entrees'!P36,'wkly entrees'!P37))</f>
        <v>98.666666666666671</v>
      </c>
      <c r="G33" s="15">
        <f>IF(AND('wkly entrees'!Q34="",'wkly entrees'!Q35="",'wkly entrees'!Q36="",'wkly entrees'!Q37=""),"",AVERAGE('wkly entrees'!Q34,'wkly entrees'!Q35,'wkly entrees'!Q36,'wkly entrees'!Q37))</f>
        <v>32</v>
      </c>
      <c r="H33" s="15">
        <f>IF(AND('wkly entrees'!R34="",'wkly entrees'!R35="",'wkly entrees'!R36="",'wkly entrees'!R37=""),"",AVERAGE('wkly entrees'!R34,'wkly entrees'!R35,'wkly entrees'!R36,'wkly entrees'!R37))</f>
        <v>40</v>
      </c>
      <c r="I33" s="15">
        <f>IF(AND('wkly entrees'!S34="",'wkly entrees'!S35="",'wkly entrees'!S36="",'wkly entrees'!S37=""),"",AVERAGE('wkly entrees'!S34,'wkly entrees'!S35,'wkly entrees'!S36,'wkly entrees'!S37))</f>
        <v>70.5</v>
      </c>
      <c r="J33" s="15">
        <f>IF(AND('wkly entrees'!T34="",'wkly entrees'!T35="",'wkly entrees'!T36="",'wkly entrees'!T37=""),"",AVERAGE('wkly entrees'!T34,'wkly entrees'!T35,'wkly entrees'!T36,'wkly entrees'!T37))</f>
        <v>89.5</v>
      </c>
    </row>
    <row r="34" spans="2:10" x14ac:dyDescent="0.2">
      <c r="B34" s="12" t="s">
        <v>19</v>
      </c>
      <c r="C34" s="15">
        <f>IF(AND('wkly entrees'!M38="",'wkly entrees'!M39="",'wkly entrees'!M40="",'wkly entrees'!M41="",'wkly entrees'!M42=""),"",AVERAGE('wkly entrees'!M38,'wkly entrees'!M39,'wkly entrees'!M40,'wkly entrees'!M41,'wkly entrees'!M42))</f>
        <v>47</v>
      </c>
      <c r="D34" s="15">
        <f>IF(AND('wkly entrees'!N38="",'wkly entrees'!N39="",'wkly entrees'!N40="",'wkly entrees'!N41="",'wkly entrees'!N42=""),"",AVERAGE('wkly entrees'!N38,'wkly entrees'!N39,'wkly entrees'!N40,'wkly entrees'!N41,'wkly entrees'!N42))</f>
        <v>66.8</v>
      </c>
      <c r="E34" s="15">
        <f>IF(AND('wkly entrees'!O38="",'wkly entrees'!O39="",'wkly entrees'!O40="",'wkly entrees'!O41="",'wkly entrees'!O42=""),"",AVERAGE('wkly entrees'!O38,'wkly entrees'!O39,'wkly entrees'!O40,'wkly entrees'!O41,'wkly entrees'!O42))</f>
        <v>81.2</v>
      </c>
      <c r="F34" s="15">
        <f>IF(AND('wkly entrees'!P38="",'wkly entrees'!P39="",'wkly entrees'!P40="",'wkly entrees'!P41="",'wkly entrees'!P42=""),"",AVERAGE('wkly entrees'!P38,'wkly entrees'!P39,'wkly entrees'!P40,'wkly entrees'!P41,'wkly entrees'!P42))</f>
        <v>99.8</v>
      </c>
      <c r="G34" s="15">
        <f>IF(AND('wkly entrees'!Q38="",'wkly entrees'!Q39="",'wkly entrees'!Q40="",'wkly entrees'!Q41="",'wkly entrees'!Q42=""),"",AVERAGE('wkly entrees'!Q38,'wkly entrees'!Q39,'wkly entrees'!Q40,'wkly entrees'!Q41,'wkly entrees'!Q42))</f>
        <v>29</v>
      </c>
      <c r="H34" s="15">
        <f>IF(AND('wkly entrees'!R38="",'wkly entrees'!R39="",'wkly entrees'!R40="",'wkly entrees'!R41="",'wkly entrees'!R42=""),"",AVERAGE('wkly entrees'!R38,'wkly entrees'!R39,'wkly entrees'!R40,'wkly entrees'!R41,'wkly entrees'!R42))</f>
        <v>52</v>
      </c>
      <c r="I34" s="15">
        <f>IF(AND('wkly entrees'!S38="",'wkly entrees'!S39="",'wkly entrees'!S40="",'wkly entrees'!S41="",'wkly entrees'!S42=""),"",AVERAGE('wkly entrees'!S38,'wkly entrees'!S39,'wkly entrees'!S40,'wkly entrees'!S41,'wkly entrees'!S42))</f>
        <v>69</v>
      </c>
      <c r="J34" s="15">
        <f>IF(AND('wkly entrees'!T38="",'wkly entrees'!T39="",'wkly entrees'!T40="",'wkly entrees'!T41="",'wkly entrees'!T42=""),"",AVERAGE('wkly entrees'!T38,'wkly entrees'!T39,'wkly entrees'!T40,'wkly entrees'!T41,'wkly entrees'!T42))</f>
        <v>76</v>
      </c>
    </row>
    <row r="35" spans="2:10" x14ac:dyDescent="0.2">
      <c r="B35" s="12" t="s">
        <v>20</v>
      </c>
      <c r="C35" s="15" t="str">
        <f>IF(AND('wkly entrees'!M43="",'wkly entrees'!M44="",'wkly entrees'!M45="",'wkly entrees'!M46=""),"",AVERAGE('wkly entrees'!M43,'wkly entrees'!M44,'wkly entrees'!M45,'wkly entrees'!M46))</f>
        <v/>
      </c>
      <c r="D35" s="15" t="str">
        <f>IF(AND('wkly entrees'!N43="",'wkly entrees'!N44="",'wkly entrees'!N45="",'wkly entrees'!N46=""),"",AVERAGE('wkly entrees'!N43,'wkly entrees'!N44,'wkly entrees'!N45,'wkly entrees'!N46))</f>
        <v/>
      </c>
      <c r="E35" s="15" t="str">
        <f>IF(AND('wkly entrees'!O43="",'wkly entrees'!O44="",'wkly entrees'!O45="",'wkly entrees'!O46=""),"",AVERAGE('wkly entrees'!O43,'wkly entrees'!O44,'wkly entrees'!O45,'wkly entrees'!O46))</f>
        <v/>
      </c>
      <c r="F35" s="15" t="str">
        <f>IF(AND('wkly entrees'!P43="",'wkly entrees'!P44="",'wkly entrees'!P45="",'wkly entrees'!P46=""),"",AVERAGE('wkly entrees'!P43,'wkly entrees'!P44,'wkly entrees'!P45,'wkly entrees'!P46))</f>
        <v/>
      </c>
      <c r="G35" s="15" t="str">
        <f>IF(AND('wkly entrees'!Q43="",'wkly entrees'!Q44="",'wkly entrees'!Q45="",'wkly entrees'!Q46=""),"",AVERAGE('wkly entrees'!Q43,'wkly entrees'!Q44,'wkly entrees'!Q45,'wkly entrees'!Q46))</f>
        <v/>
      </c>
      <c r="H35" s="15" t="str">
        <f>IF(AND('wkly entrees'!R43="",'wkly entrees'!R44="",'wkly entrees'!R45="",'wkly entrees'!R46=""),"",AVERAGE('wkly entrees'!R43,'wkly entrees'!R44,'wkly entrees'!R45,'wkly entrees'!R46))</f>
        <v/>
      </c>
      <c r="I35" s="15" t="str">
        <f>IF(AND('wkly entrees'!S43="",'wkly entrees'!S44="",'wkly entrees'!S45="",'wkly entrees'!S46=""),"",AVERAGE('wkly entrees'!S43,'wkly entrees'!S44,'wkly entrees'!S45,'wkly entrees'!S46))</f>
        <v/>
      </c>
      <c r="J35" s="15" t="str">
        <f>IF(AND('wkly entrees'!T43="",'wkly entrees'!T44="",'wkly entrees'!T45="",'wkly entrees'!T46=""),"",AVERAGE('wkly entrees'!T43,'wkly entrees'!T44,'wkly entrees'!T45,'wkly entrees'!T46))</f>
        <v/>
      </c>
    </row>
    <row r="36" spans="2:10" x14ac:dyDescent="0.2">
      <c r="B36" s="12" t="s">
        <v>21</v>
      </c>
      <c r="C36" s="15" t="str">
        <f>IF(AND('wkly entrees'!M47="",'wkly entrees'!M48="",'wkly entrees'!M49="",'wkly entrees'!M50=""),"",AVERAGE('wkly entrees'!M47,'wkly entrees'!M48,'wkly entrees'!M49,'wkly entrees'!M50))</f>
        <v/>
      </c>
      <c r="D36" s="15" t="str">
        <f>IF(AND('wkly entrees'!N47="",'wkly entrees'!N48="",'wkly entrees'!N49="",'wkly entrees'!N50=""),"",AVERAGE('wkly entrees'!N47,'wkly entrees'!N48,'wkly entrees'!N49,'wkly entrees'!N50))</f>
        <v/>
      </c>
      <c r="E36" s="15" t="str">
        <f>IF(AND('wkly entrees'!O47="",'wkly entrees'!O48="",'wkly entrees'!O49="",'wkly entrees'!O50=""),"",AVERAGE('wkly entrees'!O47,'wkly entrees'!O48,'wkly entrees'!O49,'wkly entrees'!O50))</f>
        <v/>
      </c>
      <c r="F36" s="15" t="str">
        <f>IF(AND('wkly entrees'!P47="",'wkly entrees'!P48="",'wkly entrees'!P49="",'wkly entrees'!P50=""),"",AVERAGE('wkly entrees'!P47,'wkly entrees'!P48,'wkly entrees'!P49,'wkly entrees'!P50))</f>
        <v/>
      </c>
      <c r="G36" s="15" t="str">
        <f>IF(AND('wkly entrees'!Q47="",'wkly entrees'!Q48="",'wkly entrees'!Q49="",'wkly entrees'!Q50=""),"",AVERAGE('wkly entrees'!Q47,'wkly entrees'!Q48,'wkly entrees'!Q49,'wkly entrees'!Q50))</f>
        <v/>
      </c>
      <c r="H36" s="15" t="str">
        <f>IF(AND('wkly entrees'!R47="",'wkly entrees'!R48="",'wkly entrees'!R49="",'wkly entrees'!R50=""),"",AVERAGE('wkly entrees'!R47,'wkly entrees'!R48,'wkly entrees'!R49,'wkly entrees'!R50))</f>
        <v/>
      </c>
      <c r="I36" s="15" t="str">
        <f>IF(AND('wkly entrees'!S47="",'wkly entrees'!S48="",'wkly entrees'!S49="",'wkly entrees'!S50=""),"",AVERAGE('wkly entrees'!S47,'wkly entrees'!S48,'wkly entrees'!S49,'wkly entrees'!S50))</f>
        <v/>
      </c>
      <c r="J36" s="15" t="str">
        <f>IF(AND('wkly entrees'!T47="",'wkly entrees'!T48="",'wkly entrees'!T49="",'wkly entrees'!T50=""),"",AVERAGE('wkly entrees'!T47,'wkly entrees'!T48,'wkly entrees'!T49,'wkly entrees'!T50))</f>
        <v/>
      </c>
    </row>
    <row r="37" spans="2:10" x14ac:dyDescent="0.2">
      <c r="B37" s="12" t="s">
        <v>22</v>
      </c>
      <c r="C37" s="15" t="str">
        <f>IF(AND('wkly entrees'!M51="",'wkly entrees'!M52="",'wkly entrees'!M53="",'wkly entrees'!M54="",'wkly entrees'!M55=""),"",AVERAGE('wkly entrees'!M51,'wkly entrees'!M52,'wkly entrees'!M53,'wkly entrees'!M54,'wkly entrees'!M55))</f>
        <v/>
      </c>
      <c r="D37" s="15" t="str">
        <f>IF(AND('wkly entrees'!N51="",'wkly entrees'!N52="",'wkly entrees'!N53="",'wkly entrees'!N54="",'wkly entrees'!N55=""),"",AVERAGE('wkly entrees'!N51,'wkly entrees'!N52,'wkly entrees'!N53,'wkly entrees'!N54,'wkly entrees'!N55))</f>
        <v/>
      </c>
      <c r="E37" s="15" t="str">
        <f>IF(AND('wkly entrees'!O51="",'wkly entrees'!O52="",'wkly entrees'!O53="",'wkly entrees'!O54="",'wkly entrees'!O55=""),"",AVERAGE('wkly entrees'!O51,'wkly entrees'!O52,'wkly entrees'!O53,'wkly entrees'!O54,'wkly entrees'!O55))</f>
        <v/>
      </c>
      <c r="F37" s="15" t="str">
        <f>IF(AND('wkly entrees'!P51="",'wkly entrees'!P52="",'wkly entrees'!P53="",'wkly entrees'!P54="",'wkly entrees'!P55=""),"",AVERAGE('wkly entrees'!P51,'wkly entrees'!P52,'wkly entrees'!P53,'wkly entrees'!P54,'wkly entrees'!P55))</f>
        <v/>
      </c>
      <c r="G37" s="15" t="str">
        <f>IF(AND('wkly entrees'!Q51="",'wkly entrees'!Q52="",'wkly entrees'!Q53="",'wkly entrees'!Q54="",'wkly entrees'!Q55=""),"",AVERAGE('wkly entrees'!Q51,'wkly entrees'!Q52,'wkly entrees'!Q53,'wkly entrees'!Q54,'wkly entrees'!Q55))</f>
        <v/>
      </c>
      <c r="H37" s="15" t="str">
        <f>IF(AND('wkly entrees'!R51="",'wkly entrees'!R52="",'wkly entrees'!R53="",'wkly entrees'!R54="",'wkly entrees'!R55=""),"",AVERAGE('wkly entrees'!R51,'wkly entrees'!R52,'wkly entrees'!R53,'wkly entrees'!R54,'wkly entrees'!R55))</f>
        <v/>
      </c>
      <c r="I37" s="15" t="str">
        <f>IF(AND('wkly entrees'!S51="",'wkly entrees'!S52="",'wkly entrees'!S53="",'wkly entrees'!S54="",'wkly entrees'!S55=""),"",AVERAGE('wkly entrees'!S51,'wkly entrees'!S52,'wkly entrees'!S53,'wkly entrees'!S54,'wkly entrees'!S55))</f>
        <v/>
      </c>
      <c r="J37" s="15" t="str">
        <f>IF(AND('wkly entrees'!T51="",'wkly entrees'!T52="",'wkly entrees'!T53="",'wkly entrees'!T54="",'wkly entrees'!T55=""),"",AVERAGE('wkly entrees'!T51,'wkly entrees'!T52,'wkly entrees'!T53,'wkly entrees'!T54,'wkly entrees'!T55))</f>
        <v/>
      </c>
    </row>
    <row r="38" spans="2:10" x14ac:dyDescent="0.2">
      <c r="B38" s="12" t="s">
        <v>23</v>
      </c>
      <c r="C38" s="15" t="str">
        <f>IF(AND('wkly entrees'!M56="",'wkly entrees'!M57="",'wkly entrees'!M58=""),"",AVERAGE('wkly entrees'!M56,'wkly entrees'!M57,'wkly entrees'!M58))</f>
        <v/>
      </c>
      <c r="D38" s="15" t="str">
        <f>IF(AND('wkly entrees'!N56="",'wkly entrees'!N57="",'wkly entrees'!N58=""),"",AVERAGE('wkly entrees'!N56,'wkly entrees'!N57,'wkly entrees'!N58))</f>
        <v/>
      </c>
      <c r="E38" s="15" t="str">
        <f>IF(AND('wkly entrees'!O56="",'wkly entrees'!O57="",'wkly entrees'!O58=""),"",AVERAGE('wkly entrees'!O56,'wkly entrees'!O57,'wkly entrees'!O58))</f>
        <v/>
      </c>
      <c r="F38" s="15" t="str">
        <f>IF(AND('wkly entrees'!P56="",'wkly entrees'!P57="",'wkly entrees'!P58=""),"",AVERAGE('wkly entrees'!P56,'wkly entrees'!P57,'wkly entrees'!P58))</f>
        <v/>
      </c>
      <c r="G38" s="15" t="str">
        <f>IF(AND('wkly entrees'!Q56="",'wkly entrees'!Q57="",'wkly entrees'!Q58=""),"",AVERAGE('wkly entrees'!Q56,'wkly entrees'!Q57,'wkly entrees'!Q58))</f>
        <v/>
      </c>
      <c r="H38" s="15" t="str">
        <f>IF(AND('wkly entrees'!R56="",'wkly entrees'!R57="",'wkly entrees'!R58=""),"",AVERAGE('wkly entrees'!R56,'wkly entrees'!R57,'wkly entrees'!R58))</f>
        <v/>
      </c>
      <c r="I38" s="15" t="str">
        <f>IF(AND('wkly entrees'!S56="",'wkly entrees'!S57="",'wkly entrees'!S58=""),"",AVERAGE('wkly entrees'!S56,'wkly entrees'!S57,'wkly entrees'!S58))</f>
        <v/>
      </c>
      <c r="J38" s="15" t="str">
        <f>IF(AND('wkly entrees'!T56="",'wkly entrees'!T57="",'wkly entrees'!T58=""),"",AVERAGE('wkly entrees'!T56,'wkly entrees'!T57,'wkly entrees'!T58))</f>
        <v/>
      </c>
    </row>
  </sheetData>
  <mergeCells count="12">
    <mergeCell ref="B22:J24"/>
    <mergeCell ref="C25:D25"/>
    <mergeCell ref="E25:F25"/>
    <mergeCell ref="G25:H25"/>
    <mergeCell ref="I25:J25"/>
    <mergeCell ref="B1:J3"/>
    <mergeCell ref="C4:D5"/>
    <mergeCell ref="E4:J5"/>
    <mergeCell ref="C6:D6"/>
    <mergeCell ref="E6:F6"/>
    <mergeCell ref="G6:H6"/>
    <mergeCell ref="I6:J6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TITLE</vt:lpstr>
      <vt:lpstr>wkly entrees</vt:lpstr>
      <vt:lpstr>mthly avgs</vt:lpstr>
    </vt:vector>
  </TitlesOfParts>
  <Company>Agricultural Economics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 Schwart</dc:creator>
  <cp:lastModifiedBy>Connie Moore</cp:lastModifiedBy>
  <cp:lastPrinted>2003-10-06T16:09:21Z</cp:lastPrinted>
  <dcterms:created xsi:type="dcterms:W3CDTF">2002-05-23T08:13:32Z</dcterms:created>
  <dcterms:modified xsi:type="dcterms:W3CDTF">2011-09-01T13:42:13Z</dcterms:modified>
</cp:coreProperties>
</file>